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U:\science\landfire2015_update\AKR Reports\"/>
    </mc:Choice>
  </mc:AlternateContent>
  <bookViews>
    <workbookView xWindow="240" yWindow="-105" windowWidth="19005" windowHeight="7845" tabRatio="456"/>
  </bookViews>
  <sheets>
    <sheet name="AKR report SYSTEMS" sheetId="14" r:id="rId1"/>
    <sheet name="AKR report GROUPS" sheetId="20" r:id="rId2"/>
    <sheet name="pick-lists" sheetId="16" r:id="rId3"/>
  </sheets>
  <definedNames>
    <definedName name="_xlnm._FilterDatabase" localSheetId="1" hidden="1">'AKR report GROUPS'!$C$16:$M$16</definedName>
    <definedName name="_xlnm._FilterDatabase" localSheetId="0" hidden="1">'AKR report SYSTEMS'!$A$16:$P$120</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alcChain.xml><?xml version="1.0" encoding="utf-8"?>
<calcChain xmlns="http://schemas.openxmlformats.org/spreadsheetml/2006/main">
  <c r="M117" i="14" l="1"/>
  <c r="K113" i="14" l="1"/>
  <c r="M113" i="14"/>
  <c r="D6" i="20"/>
  <c r="L84" i="20"/>
  <c r="J84" i="20"/>
  <c r="A84" i="20"/>
  <c r="E84" i="20"/>
  <c r="M119" i="14" l="1"/>
  <c r="D14" i="14" s="1"/>
  <c r="M118" i="14"/>
  <c r="D13" i="14" s="1"/>
  <c r="D12" i="14"/>
  <c r="M115" i="14"/>
  <c r="M114" i="14"/>
  <c r="L90" i="20"/>
  <c r="L91" i="20" s="1"/>
  <c r="L89" i="20"/>
  <c r="D13" i="20" s="1"/>
  <c r="L88" i="20"/>
  <c r="D12" i="20" s="1"/>
  <c r="L86" i="20"/>
  <c r="D11" i="20" s="1"/>
  <c r="L85" i="20"/>
  <c r="D10" i="20" s="1"/>
  <c r="D9" i="20"/>
  <c r="D7" i="20"/>
  <c r="J86" i="20"/>
  <c r="D8" i="20" s="1"/>
  <c r="J85" i="20"/>
  <c r="D14" i="20" l="1"/>
  <c r="M120" i="14"/>
  <c r="K115" i="14" l="1"/>
  <c r="D8" i="14" s="1"/>
  <c r="K114" i="14"/>
  <c r="D7" i="14" s="1"/>
  <c r="D6" i="14"/>
  <c r="A113" i="14"/>
  <c r="F113" i="14"/>
  <c r="E113" i="14"/>
  <c r="D11" i="14" l="1"/>
  <c r="D10" i="14"/>
  <c r="K116" i="14"/>
  <c r="M116" i="14" l="1"/>
  <c r="D9" i="14"/>
  <c r="J87" i="20" l="1"/>
  <c r="L87" i="20" l="1"/>
</calcChain>
</file>

<file path=xl/comments1.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N16" authorId="1" shapeId="0">
      <text>
        <r>
          <rPr>
            <b/>
            <sz val="8"/>
            <color indexed="81"/>
            <rFont val="Tahoma"/>
            <family val="2"/>
          </rPr>
          <t>Marion Reid:</t>
        </r>
        <r>
          <rPr>
            <sz val="8"/>
            <color indexed="81"/>
            <rFont val="Tahoma"/>
            <family val="2"/>
          </rPr>
          <t xml:space="preserve">
this will be the one column where ecologist types comments
</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M16" authorId="1" shapeId="0">
      <text>
        <r>
          <rPr>
            <b/>
            <sz val="8"/>
            <color indexed="81"/>
            <rFont val="Tahoma"/>
            <family val="2"/>
          </rPr>
          <t>Marion Reid:</t>
        </r>
        <r>
          <rPr>
            <sz val="8"/>
            <color indexed="81"/>
            <rFont val="Tahoma"/>
            <family val="2"/>
          </rPr>
          <t xml:space="preserve">
this will be the one column where ecologist types comments
</t>
        </r>
      </text>
    </comment>
    <comment ref="O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<sst xmlns="http://schemas.openxmlformats.org/spreadsheetml/2006/main" count="1346" uniqueCount="363">
  <si>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</si>
  <si>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</si>
  <si>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</si>
  <si>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</si>
  <si>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</si>
  <si>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</si>
  <si>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</si>
  <si>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</si>
  <si>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</si>
  <si>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</si>
  <si>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</si>
  <si>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</si>
  <si>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kept in AK to screen out plots so they don't key to other types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</si>
  <si>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</si>
  <si>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</si>
  <si>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</si>
  <si>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</si>
  <si>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</si>
  <si>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</si>
  <si>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</si>
  <si>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</si>
  <si>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</si>
  <si>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</si>
  <si>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</si>
  <si>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</si>
  <si>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</si>
  <si>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</si>
  <si>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</si>
  <si>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</si>
  <si>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</si>
  <si>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</si>
  <si>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</si>
  <si>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</si>
  <si>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</si>
  <si>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</si>
  <si>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</si>
  <si>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 xml:space="preserve">Type Name </t>
  </si>
  <si>
    <t>Type Name</t>
  </si>
  <si>
    <t>counts from column J</t>
  </si>
  <si>
    <t>counts from column L</t>
  </si>
  <si>
    <t>expert populates</t>
  </si>
  <si>
    <t># Types with High # (20-59, or more) of expert plots</t>
  </si>
  <si>
    <t>CES202.373</t>
  </si>
  <si>
    <t>Southern and Central Appalachian Cove Forest</t>
  </si>
  <si>
    <t>High</t>
  </si>
  <si>
    <t>Moderate</t>
  </si>
  <si>
    <t>CES202.591</t>
  </si>
  <si>
    <t>Central Appalachian Dry Oak-Pine Forest</t>
  </si>
  <si>
    <t>Low</t>
  </si>
  <si>
    <t>CES202.359</t>
  </si>
  <si>
    <t>Allegheny-Cumberland Dry Oak Forest and Woodland</t>
  </si>
  <si>
    <t>CES202.339</t>
  </si>
  <si>
    <t>Southern Piedmont Dry Oak-(Pine) Forest</t>
  </si>
  <si>
    <t>CES202.886</t>
  </si>
  <si>
    <t>Southern Appalachian Oak Forest</t>
  </si>
  <si>
    <t>CES202.593</t>
  </si>
  <si>
    <t>Appalachian (Hemlock)-Northern Hardwood Forest</t>
  </si>
  <si>
    <t>CES202.592</t>
  </si>
  <si>
    <t>Northeastern Interior Dry-Mesic Oak Forest</t>
  </si>
  <si>
    <t>CES201.564</t>
  </si>
  <si>
    <t>Laurentian-Acadian Northern Hardwood Forest</t>
  </si>
  <si>
    <t>CES202.332</t>
  </si>
  <si>
    <t>Southern Appalachian Low-Elevation Pine Forest</t>
  </si>
  <si>
    <t>CES202.596</t>
  </si>
  <si>
    <t>Central and Southern Appalachian Montane Oak Forest</t>
  </si>
  <si>
    <t>CES202.887</t>
  </si>
  <si>
    <t>South-Central Interior Mesophytic Forest</t>
  </si>
  <si>
    <t>CES202.028</t>
  </si>
  <si>
    <t>Central and Southern Appalachian Spruce-Fir Forest</t>
  </si>
  <si>
    <t>CES202.319</t>
  </si>
  <si>
    <t>Southeastern Interior Longleaf Pine Woodland</t>
  </si>
  <si>
    <t>CES202.457</t>
  </si>
  <si>
    <t>Southern Ridge and Valley / Cumberland Dry Calcareous Forest</t>
  </si>
  <si>
    <t>CES202.029</t>
  </si>
  <si>
    <t>Southern Appalachian Northern Hardwood Forest</t>
  </si>
  <si>
    <t>CES202.323</t>
  </si>
  <si>
    <t>Southern Piedmont Small Floodplain and Riparian Forest</t>
  </si>
  <si>
    <t>CES202.342</t>
  </si>
  <si>
    <t>Southern Piedmont Mesic Forest</t>
  </si>
  <si>
    <t>CES202.600</t>
  </si>
  <si>
    <t>Central Appalachian Pine-Oak Rocky Woodland</t>
  </si>
  <si>
    <t>CES202.331</t>
  </si>
  <si>
    <t>Southern Appalachian Montane Pine Forest and Woodland</t>
  </si>
  <si>
    <t>CES202.608</t>
  </si>
  <si>
    <t>Central Appalachian River Floodplain</t>
  </si>
  <si>
    <t>CES202.609</t>
  </si>
  <si>
    <t>Central Appalachian Stream and Riparian</t>
  </si>
  <si>
    <t/>
  </si>
  <si>
    <t>CES201.563</t>
  </si>
  <si>
    <t>Laurentian-Acadian Pine-Hemlock-Hardwood Forest</t>
  </si>
  <si>
    <t>CES202.706</t>
  </si>
  <si>
    <t>South-Central Interior Small Stream and Riparian</t>
  </si>
  <si>
    <t>CES202.324</t>
  </si>
  <si>
    <t>Southern Piedmont Large Floodplain Forest</t>
  </si>
  <si>
    <t>CES202.294</t>
  </si>
  <si>
    <t>Southern Appalachian Grass and Shrub Bald</t>
  </si>
  <si>
    <t>CES202.069</t>
  </si>
  <si>
    <t>High Allegheny Wetland</t>
  </si>
  <si>
    <t>CES202.604</t>
  </si>
  <si>
    <t>North-Central Appalachian Acidic Swamp</t>
  </si>
  <si>
    <t>CES202.700</t>
  </si>
  <si>
    <t>North-Central Interior Wet Flatwoods</t>
  </si>
  <si>
    <t>CES201.574</t>
  </si>
  <si>
    <t>Northern Appalachian-Acadian Conifer-Hardwood Acidic Swamp</t>
  </si>
  <si>
    <t>CES202.298</t>
  </si>
  <si>
    <t>Piedmont Seepage Wetland</t>
  </si>
  <si>
    <t>CES202.328</t>
  </si>
  <si>
    <t>Southern Piedmont Glade and Barrens</t>
  </si>
  <si>
    <t>CES103.724</t>
  </si>
  <si>
    <t>Boreal-Laurentian Conifer Acidic Swamp and Treed Poor Fen</t>
  </si>
  <si>
    <t>CES201.575</t>
  </si>
  <si>
    <t>Laurentian-Acadian Alkaline Conifer-Hardwood Swamp</t>
  </si>
  <si>
    <t>CES201.719</t>
  </si>
  <si>
    <t>Laurentian-Acadian Northern Pine-(Oak) Forest</t>
  </si>
  <si>
    <t>CES201.582</t>
  </si>
  <si>
    <t>Laurentian-Acadian Wet Meadow-Shrub Swamp</t>
  </si>
  <si>
    <t>CES202.607</t>
  </si>
  <si>
    <t>North-Central Appalachian Seepage Fen</t>
  </si>
  <si>
    <t>CES202.317</t>
  </si>
  <si>
    <t>Southern Appalachian Seepage Wetland</t>
  </si>
  <si>
    <t>CES201.565</t>
  </si>
  <si>
    <t>Acadian Low-Elevation Spruce-Fir-Hardwood Forest</t>
  </si>
  <si>
    <t>CES201.566</t>
  </si>
  <si>
    <t>Acadian-Appalachian Montane Spruce-Fir Forest</t>
  </si>
  <si>
    <t>CES201.568</t>
  </si>
  <si>
    <t>Acadian-Appalachian Subalpine Woodland and Heath-Krummholz</t>
  </si>
  <si>
    <t>CES202.338</t>
  </si>
  <si>
    <t>Alabama Ketona Glade and Woodland</t>
  </si>
  <si>
    <t>CES202.598</t>
  </si>
  <si>
    <t>Appalachian Shale Barrens</t>
  </si>
  <si>
    <t>CES103.581</t>
  </si>
  <si>
    <t>Boreal-Laurentian Bog</t>
  </si>
  <si>
    <t>CES202.602</t>
  </si>
  <si>
    <t>Central Appalachian Alkaline Glade and Woodland</t>
  </si>
  <si>
    <t>CES202.690</t>
  </si>
  <si>
    <t>Central Interior Calcareous Cliff and Talus</t>
  </si>
  <si>
    <t>CES202.018</t>
  </si>
  <si>
    <t>Central Interior Highlands and Appalachian Sinkhole and Depression Pond</t>
  </si>
  <si>
    <t>Cultivated Crops and Irrigated Agriculture</t>
  </si>
  <si>
    <t>CES202.309</t>
  </si>
  <si>
    <t>Cumberland Acidic Cliff and Rockhouse</t>
  </si>
  <si>
    <t>CES202.036</t>
  </si>
  <si>
    <t>Cumberland Riverscour</t>
  </si>
  <si>
    <t>CES202.337</t>
  </si>
  <si>
    <t>Cumberland Sandstone Glade and Barrens</t>
  </si>
  <si>
    <t>CES202.347</t>
  </si>
  <si>
    <t>Eastern Serpentine Woodland</t>
  </si>
  <si>
    <t>CES202.033</t>
  </si>
  <si>
    <t>Great Lakes Freshwater Estuary and Delta</t>
  </si>
  <si>
    <t>Introduced Upland Vegetation-Annual Grassland</t>
  </si>
  <si>
    <t>Introduced Upland Vegetation-Perennial Grassland and Forbland</t>
  </si>
  <si>
    <t>Introduced Upland Vegetation-Shrub</t>
  </si>
  <si>
    <t>Introduced Upland Vegetation-Treed</t>
  </si>
  <si>
    <t>Introduced Wetland Vegetation-Mixed</t>
  </si>
  <si>
    <t>CES201.585</t>
  </si>
  <si>
    <t>Laurentian-Acadian Alkaline Fen</t>
  </si>
  <si>
    <t>CES201.587</t>
  </si>
  <si>
    <t>Laurentian-Acadian Floodplain Forest</t>
  </si>
  <si>
    <t>CES201.586</t>
  </si>
  <si>
    <t>Laurentian-Acadian Lakeshore Beach</t>
  </si>
  <si>
    <t>Managed Tree Plantation-Northern and Central Hardwood and Conifer Plantation Group</t>
  </si>
  <si>
    <t>Managed Tree Plantation-Southeast Conifer and Hardwood Plantation Group</t>
  </si>
  <si>
    <t>CES202.601</t>
  </si>
  <si>
    <t>North-Central Appalachian Acidic Cliff and Talus</t>
  </si>
  <si>
    <t>CES202.603</t>
  </si>
  <si>
    <t>North-Central Appalachian Circumneutral Cliff and Talus</t>
  </si>
  <si>
    <t>CES202.606</t>
  </si>
  <si>
    <t>North-Central Interior and Appalachian Acidic Peatland</t>
  </si>
  <si>
    <t>CES202.693</t>
  </si>
  <si>
    <t>North-Central Interior Beech-Maple Forest</t>
  </si>
  <si>
    <t>CES202.452</t>
  </si>
  <si>
    <t>Northeastern Interior Calcareous Oak Forest</t>
  </si>
  <si>
    <t>CES202.590</t>
  </si>
  <si>
    <t>Northeastern Interior Pine Barrens</t>
  </si>
  <si>
    <t>CES201.571</t>
  </si>
  <si>
    <t>Northern Appalachian-Acadian Rocky Heath Outcrop</t>
  </si>
  <si>
    <t>CES203.516</t>
  </si>
  <si>
    <t>Northern Atlantic Coastal Plain Fresh and Oligohaline Tidal Marsh</t>
  </si>
  <si>
    <t>CES203.475</t>
  </si>
  <si>
    <t>Northern Atlantic Coastal Plain Hardwood Forest</t>
  </si>
  <si>
    <t>CES203.282</t>
  </si>
  <si>
    <t>Northern Atlantic Coastal Plain Tidal Swamp</t>
  </si>
  <si>
    <t>Pasture/Hay</t>
  </si>
  <si>
    <t>CES202.268</t>
  </si>
  <si>
    <t xml:space="preserve">Piedmont Hardpan Woodland and Forest </t>
  </si>
  <si>
    <t>CES202.336</t>
  </si>
  <si>
    <t>Piedmont Upland Depression Swamp</t>
  </si>
  <si>
    <t>Ruderal Forest-Northern and Central Hardwood and Conifer</t>
  </si>
  <si>
    <t>Ruderal Forest-Southeast Hardwood and Conifer</t>
  </si>
  <si>
    <t>Ruderal Upland-Old Field</t>
  </si>
  <si>
    <t>CES202.705</t>
  </si>
  <si>
    <t>South-Central Interior Large Floodplain</t>
  </si>
  <si>
    <t>CES202.300</t>
  </si>
  <si>
    <t>Southern and Central Appalachian Bog and Fen</t>
  </si>
  <si>
    <t>CES202.348</t>
  </si>
  <si>
    <t>Southern and Central Appalachian Mafic Glade and Barrens</t>
  </si>
  <si>
    <t>CES202.297</t>
  </si>
  <si>
    <t>Southern Appalachian Granitic Dome</t>
  </si>
  <si>
    <t>CES202.330</t>
  </si>
  <si>
    <t>Southern Appalachian Montane Cliff and Talus</t>
  </si>
  <si>
    <t>CES202.327</t>
  </si>
  <si>
    <t>Southern Appalachian Rocky Summit</t>
  </si>
  <si>
    <t>CES202.356</t>
  </si>
  <si>
    <t>Southern Interior Calcareous Cliff</t>
  </si>
  <si>
    <t>CES202.386</t>
  </si>
  <si>
    <t>Southern Piedmont Cliff</t>
  </si>
  <si>
    <t>CES202.329</t>
  </si>
  <si>
    <t>Southern Piedmont Granite Flatrock and Outcrop</t>
  </si>
  <si>
    <t>CES202.024</t>
  </si>
  <si>
    <t>Southern Ridge and Valley Calcareous Glade and Woodland</t>
  </si>
  <si>
    <t>CES202.453</t>
  </si>
  <si>
    <t>Southern Ridge and Valley Patch Prairie</t>
  </si>
  <si>
    <t>Unclassified Forest and Woodland</t>
  </si>
  <si>
    <t>Unclassified Grassland</t>
  </si>
  <si>
    <t>Unclassified Herbaceous</t>
  </si>
  <si>
    <t>Unclassified Savanna</t>
  </si>
  <si>
    <t>Unclassified Shrubland</t>
  </si>
  <si>
    <t>Unclassified Sparsely Vegetated Systems</t>
  </si>
  <si>
    <t>Unclassified Wetland-Riparian Herbaceous</t>
  </si>
  <si>
    <t>compare to D4</t>
  </si>
  <si>
    <t>compare to D5</t>
  </si>
  <si>
    <t>This is a matrix type within a distinct region.</t>
  </si>
  <si>
    <t xml:space="preserve">too much confusion with ruderal / successional (Pinus, Acer rubrum, Liriodendron, Liquidambar). Many plots (FIA) lack shrub and herb data. </t>
  </si>
  <si>
    <t xml:space="preserve">Confusion with Montane  oak, northern hardwoods. Many plots (FIA) lack shrub and herb data. </t>
  </si>
  <si>
    <t xml:space="preserve">Possible confusion with Montane oak below and spruce-fir above. Elevation variable across its range. Many plots (FIA) lack shrub and herb data. </t>
  </si>
  <si>
    <t>H</t>
  </si>
  <si>
    <t>M</t>
  </si>
  <si>
    <t>G015</t>
  </si>
  <si>
    <t>Appalachian Oak / Chestnut Forest</t>
  </si>
  <si>
    <t>G020</t>
  </si>
  <si>
    <t>Appalachian &amp; Interior Mesic Forest</t>
  </si>
  <si>
    <t>G742</t>
  </si>
  <si>
    <t>Appalachian &amp; Allegheny Northern Hardwood - Conifer Forest</t>
  </si>
  <si>
    <t>G165</t>
  </si>
  <si>
    <t>Piedmont &amp; Central Atlantic Coastal Plain Oak Forest</t>
  </si>
  <si>
    <t>G650</t>
  </si>
  <si>
    <t>Northeastern Oak - Hickory Forest &amp; Woodland</t>
  </si>
  <si>
    <t>G743</t>
  </si>
  <si>
    <t>Laurentian &amp; Acadian Hardwood Forest</t>
  </si>
  <si>
    <t>G012</t>
  </si>
  <si>
    <t>Shortleaf Pine - Oak Forest</t>
  </si>
  <si>
    <t>G673</t>
  </si>
  <si>
    <t>Silver Maple - Sugarberry - Sweetgum Floodplain Forest</t>
  </si>
  <si>
    <t>G632</t>
  </si>
  <si>
    <t>Central &amp; Southern Appalachian Red Spruce - Fir - Hardwood Forest</t>
  </si>
  <si>
    <t>G034</t>
  </si>
  <si>
    <t>Oak - Sweetgum Floodplain Forest</t>
  </si>
  <si>
    <t>G601</t>
  </si>
  <si>
    <t>Chinkapin Oak-Shumard Oak-Blue Ash Alkaline Forest</t>
  </si>
  <si>
    <t>G161</t>
  </si>
  <si>
    <t>Pitch Pine Barrens</t>
  </si>
  <si>
    <t>G162</t>
  </si>
  <si>
    <t>Virginia Pine &amp; Table Mountain Pine Woodland &amp; Barrens</t>
  </si>
  <si>
    <t>G741</t>
  </si>
  <si>
    <t>Laurentian &amp; Acadian Hemlock - White Pine - Hardwood Forest</t>
  </si>
  <si>
    <t>G033</t>
  </si>
  <si>
    <t>Bald-cypress - Tupelo Floodplain Forest</t>
  </si>
  <si>
    <t>G045</t>
  </si>
  <si>
    <t>Northern Conifer &amp; Hardwood Acidic Swamp</t>
  </si>
  <si>
    <t>G046</t>
  </si>
  <si>
    <t>Laurentian-Acadian-Allegheny Alkaline Swamp</t>
  </si>
  <si>
    <t>G125</t>
  </si>
  <si>
    <t>Eastern North American Freshwater Marsh</t>
  </si>
  <si>
    <t>G016</t>
  </si>
  <si>
    <t>Northeastern Chinkapin Oak - Red-cedar Forest &amp; Woodland</t>
  </si>
  <si>
    <t>G180</t>
  </si>
  <si>
    <t>Appalachian Mafic Glade</t>
  </si>
  <si>
    <t>G597</t>
  </si>
  <si>
    <t>North-Central Flatwoods &amp; Swamp Forest</t>
  </si>
  <si>
    <t>G044</t>
  </si>
  <si>
    <t>Central &amp; Appalachian Seepage Swamp</t>
  </si>
  <si>
    <t>G184</t>
  </si>
  <si>
    <t>Central &amp; Southern Appalachian Seep</t>
  </si>
  <si>
    <t>G050</t>
  </si>
  <si>
    <t>Eastern Boreal Black Spruce - Tamarack Poor Swamp</t>
  </si>
  <si>
    <t>G025</t>
  </si>
  <si>
    <t>Laurentian &amp; Acadian Pine - Oak Forest &amp; Woodland</t>
  </si>
  <si>
    <t>G771</t>
  </si>
  <si>
    <t>Laurentian &amp; Northeast Wet Meadow</t>
  </si>
  <si>
    <t>G183</t>
  </si>
  <si>
    <t>Northeast &amp; Midwest Prairie Alkaline Fen</t>
  </si>
  <si>
    <t>G753</t>
  </si>
  <si>
    <t>Appalachian &amp; Interior Riverscour Barrens &amp; Prairie</t>
  </si>
  <si>
    <t>G110</t>
  </si>
  <si>
    <t>Atlantic &amp; Gulf Coastal Plain Freshwater Tidal Marsh</t>
  </si>
  <si>
    <t>G670</t>
  </si>
  <si>
    <t>Central &amp; Southern Appalachian Rocky Outcrop</t>
  </si>
  <si>
    <t>G179</t>
  </si>
  <si>
    <t>Central Alkaline Open Glade &amp; Barrens</t>
  </si>
  <si>
    <t>G178</t>
  </si>
  <si>
    <t>Central Interior Acidic Open Glade &amp; Barrens</t>
  </si>
  <si>
    <t>G599</t>
  </si>
  <si>
    <t>Central Shrub &amp; Herb Depression Pond</t>
  </si>
  <si>
    <t>G748</t>
  </si>
  <si>
    <t>Eastern North American Boreal Acidic Bog &amp; Fen</t>
  </si>
  <si>
    <t>G185</t>
  </si>
  <si>
    <t>Eastern North American Boreal Alkaline Fen</t>
  </si>
  <si>
    <t>G342</t>
  </si>
  <si>
    <t>Eastern North American Inland Lakeshore</t>
  </si>
  <si>
    <t>G745</t>
  </si>
  <si>
    <t>Eastern North American Sub-Boreal Acidic Bog &amp; Fen</t>
  </si>
  <si>
    <t>G106</t>
  </si>
  <si>
    <t>Eastern North American Temperate Cliff</t>
  </si>
  <si>
    <t>G087</t>
  </si>
  <si>
    <t>Eastern Subalpine Shrub - Herb Vegetation</t>
  </si>
  <si>
    <t>G789</t>
  </si>
  <si>
    <t>North-Central Appalachian Acidic Scrub &amp; Grassland</t>
  </si>
  <si>
    <t>G021</t>
  </si>
  <si>
    <t>North-Central Beech - Maple - Basswood Forest</t>
  </si>
  <si>
    <t>G744</t>
  </si>
  <si>
    <t>Northern Appalachian &amp; Acadian Red Spruce - Fir - Hardwood Forest</t>
  </si>
  <si>
    <t>G671</t>
  </si>
  <si>
    <t>Piedmont Dome &amp; Flatrock Vegetation</t>
  </si>
  <si>
    <t>G653</t>
  </si>
  <si>
    <t>Silver Maple - Green Ash - Black Ash Floodplain Forest</t>
  </si>
  <si>
    <t>G654</t>
  </si>
  <si>
    <t>South-Central Flatwoods &amp; Pond Forest</t>
  </si>
  <si>
    <t>G174</t>
  </si>
  <si>
    <t>South-Central Patch Prairie</t>
  </si>
  <si>
    <t>G657</t>
  </si>
  <si>
    <t>Southern Appalachian Grass Bald</t>
  </si>
  <si>
    <t>G658</t>
  </si>
  <si>
    <t>Southern Appalachian Shrub Bald</t>
  </si>
  <si>
    <t>Areas dominated by introduced vegetation may be hard to distinguish using environmental, landcover, and reflectance or imagery spatial data.</t>
  </si>
  <si>
    <t>Areas dominated by ruderal vegetation may be hard to distinguish using environmental, landcover, and reflectance or imagery spatial data.</t>
  </si>
  <si>
    <t>not applicable</t>
  </si>
  <si>
    <t>peripheral</t>
  </si>
  <si>
    <t>L</t>
  </si>
  <si>
    <t xml:space="preserve">Very specific composition and elevation, but there is some confusion with northern hardwoods (Picea+Betula combination). Some iterations gave higher agreement. Confusion because of decline of spruce and fir. Many plots (FIA) lack shrub and herb data. </t>
  </si>
  <si>
    <t xml:space="preserve">Confusion with successional / ruderal (e.g. Liriodendron); aspect and landform (concave) would help with this. Many plots (FIA) lack shrub and herb data. </t>
  </si>
  <si>
    <t>very specific type in a limited region; need expert plots</t>
  </si>
  <si>
    <t>peripheral and very specific type in a limited region; need expert plots</t>
  </si>
  <si>
    <t>n/a</t>
  </si>
  <si>
    <t>Floodplains and riparian types are difficult, due to confusion among each other, and with mesic and ruderal. Additional information (stream order, stream chemistry, tidal reach, hydrogeomorphology, etc.) might be helpful. The floristics are too similar to other types, and also highly variable within types, to be separable with regular Landfire methods. The landform models are just not accurate enough to be useful.</t>
  </si>
  <si>
    <t>Floodplains and riparian types are difficult, due to confusion among each other, and with mesic and ruderal. Additional information (stream order, stream chemistry, hydrogeomorphology, etc.) might be helpful. The floristics are too similar to other types, and also highly variable within types, to be separable with regular Landfire methods. The landform models are just not accurate enough to be useful.</t>
  </si>
  <si>
    <t>Woody wetlands are difficult, due to confusion among each other, and with mesic and ruderal. HGM wetlands classification would be useful in mapping these accurately.The landform models are just not accurate enough to be useful. Needs more expert plots.</t>
  </si>
  <si>
    <t xml:space="preserve">Possible confusion with Cove forests, ruderal forests, and dry-mesic oak. Many plots (FIA) lack shrub and herb data. </t>
  </si>
  <si>
    <t xml:space="preserve">Confusion with hemlock-hardwoods. Many plots (FIA) lack shrub and herb data. </t>
  </si>
  <si>
    <t xml:space="preserve">Confusion with Piedmont Oak-(Pine), hardwood types, montane pine. Elevation a very rough indicator compared with montane pine. Many plots (FIA) lack shrub and herb data. </t>
  </si>
  <si>
    <t xml:space="preserve">Confusion with oak-pine types, lower elevation oak, and some mesic forests. Many plots (FIA) lack shrub and herb data. </t>
  </si>
  <si>
    <r>
      <t>Very specific composition and substrate; r</t>
    </r>
    <r>
      <rPr>
        <b/>
        <sz val="11"/>
        <color theme="1"/>
        <rFont val="Calibri"/>
        <family val="2"/>
        <scheme val="minor"/>
      </rPr>
      <t xml:space="preserve">eliable geology layers would help; SE GAP found that 1:250,000 geology was not as good as we thought it would be. This may have been overpredicted by them. Many plots (FIA) lack shrub and herb data. </t>
    </r>
  </si>
  <si>
    <t xml:space="preserve">Most confusion is with cove forest due to overlapping canopy species (e.g. Betula alleghanensis); it does not help that many plots have no shrub or herb data, AK could be further refined, but there may be trade-offs. Many plots (FIA) lack shrub and herb data. </t>
  </si>
  <si>
    <t xml:space="preserve">Many plots (FIA) lack shrub and herb data. </t>
  </si>
  <si>
    <t xml:space="preserve">Confusion with low elevation pine, N hardwoods which have a pine component. Elevation a very rough indicator compared with low-elevation pine. Many plots (FIA) lack shrub and herb data. </t>
  </si>
  <si>
    <t xml:space="preserve">Needs more expert plots. Many plots (FIA) lack shrub and herb data. </t>
  </si>
  <si>
    <t xml:space="preserve">very specific type in a limited region; need expert plots; some confusion with ordinary hardwood forests in terms of composition. Many plots (FIA) lack shrub and herb data. </t>
  </si>
  <si>
    <t xml:space="preserve">very specific type in a limited region; need expert plots. Many plots (FIA) lack shrub and herb data. </t>
  </si>
  <si>
    <t xml:space="preserve">This is a system that was added between the original and current Landfire projects; there are no expert plots due to this. Many plots (FIA) lack shrub and herb data. </t>
  </si>
  <si>
    <t xml:space="preserve">Too much confusion with ruderal / successional (Pinus); and with oak types. Many plots (FIA) lack shrub and herb data. </t>
  </si>
  <si>
    <t xml:space="preserve">Too much confusion with ruderal / successional (Pinus); and with other oak types. Many plots (FIA) lack shrub and herb data. </t>
  </si>
  <si>
    <t>Distinctive environment, elevation, composition</t>
  </si>
  <si>
    <t>Needs more expert plots. Many plots (FIA) lack shrub and herb data. Possible confusion with ruderal and old fields at lower elevation. I would just use the known Heritage occurrences.</t>
  </si>
  <si>
    <t>Must only be on the W edge of the AKR.</t>
  </si>
  <si>
    <t xml:space="preserve">Not bad - in a particular area within AKR. Many plots (FIA) lack shrub and herb data. </t>
  </si>
  <si>
    <t xml:space="preserve">Some confusion with other Oak types. </t>
  </si>
  <si>
    <t>Peripheral to the AKR.</t>
  </si>
  <si>
    <t>Floodplains and riparian types are difficult, due to confusion among each other, and with mesic and ruderal. The floristics overlap with other types, and also highly variable within types, to be separable with regular Landfire methods. The landform models are just not accurate enough to be useful.</t>
  </si>
  <si>
    <t xml:space="preserve">Very specific composition. Needs more expert plots. Many plots (FIA) lack shrub and herb data. </t>
  </si>
  <si>
    <t xml:space="preserve">Peripheral to the AKR. Needs more expert plots. Many plots (FIA) lack shrub and herb data. </t>
  </si>
  <si>
    <t xml:space="preserve">Very specific envronment and composition. Needs more expert plots. Many plots (FIA) lack shrub and herb data. </t>
  </si>
  <si>
    <t xml:space="preserve">Small scale herbaceous type. Needs more expert plots. Many plots (FIA) lack shrub and herb data. </t>
  </si>
  <si>
    <t>Needs more expert plots. Many plots (FIA) lack shrub and herb data. A reliable geology layer would help.</t>
  </si>
  <si>
    <t>AKR14 - Appalachian</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</si>
</sst>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9"/>
      <color indexed="81"/>
      <name val="Tahoma"/>
      <family val="2"/>
    </font>
    <font>
      <b/>
      <sz val="9"/>
      <color indexed="81"/>
      <name val="Tahoma"/>
      <family val="2"/>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b/>
      <sz val="12"/>
      <color rgb="FF000000"/>
      <name val="Calibri"/>
      <family val="2"/>
      <scheme val="minor"/>
    </font>
    <font>
      <sz val="10"/>
      <color indexed="8"/>
      <name val="Calibri"/>
      <family val="2"/>
    </font>
    <font>
      <sz val="10"/>
      <color theme="1"/>
      <name val="Calibri"/>
      <family val="2"/>
      <scheme val="minor"/>
    </font>
    <font>
      <b/>
      <sz val="10"/>
      <color indexed="8"/>
      <name val="Calibri"/>
      <family val="2"/>
    </font>
    <font>
      <b/>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9">
    <xf numFmtId="0" fontId="0" fillId="0" borderId="0"/>
    <xf numFmtId="0" fontId="4" fillId="0" borderId="0"/>
    <xf numFmtId="0" fontId="4" fillId="0" borderId="0"/>
    <xf numFmtId="0" fontId="2" fillId="0" borderId="0"/>
    <xf numFmtId="0" fontId="16" fillId="0" borderId="0"/>
    <xf numFmtId="0" fontId="12" fillId="0" borderId="0"/>
    <xf numFmtId="0" fontId="2" fillId="0" borderId="0"/>
    <xf numFmtId="0" fontId="2" fillId="0" borderId="0"/>
    <xf numFmtId="0" fontId="2" fillId="0" borderId="0"/>
  </cellStyleXfs>
  <cellXfs count="64">
    <xf numFmtId="0" fontId="0" fillId="0" borderId="0" xfId="0"/>
    <xf numFmtId="0" fontId="0" fillId="0" borderId="1" xfId="0" applyBorder="1" applyAlignment="1">
      <alignment vertical="top" wrapText="1"/>
    </xf>
    <xf numFmtId="0" fontId="1" fillId="0" borderId="1" xfId="2" applyFont="1" applyFill="1" applyBorder="1" applyAlignment="1">
      <alignment vertical="top" wrapText="1"/>
    </xf>
    <xf numFmtId="0" fontId="7" fillId="0" borderId="0" xfId="0" applyFont="1" applyAlignment="1">
      <alignment horizontal="left" vertical="center" readingOrder="1"/>
    </xf>
    <xf numFmtId="0" fontId="0" fillId="0" borderId="1" xfId="0" applyBorder="1" applyAlignment="1">
      <alignment vertical="top"/>
    </xf>
    <xf numFmtId="0" fontId="0" fillId="2" borderId="1" xfId="0" applyFill="1" applyBorder="1" applyAlignment="1">
      <alignment vertical="top" wrapText="1"/>
    </xf>
    <xf numFmtId="0" fontId="7" fillId="0" borderId="0" xfId="0" applyFont="1" applyAlignment="1">
      <alignment horizontal="left" vertical="center" wrapText="1" readingOrder="1"/>
    </xf>
    <xf numFmtId="0" fontId="6" fillId="0" borderId="1" xfId="0" applyFont="1" applyBorder="1" applyAlignment="1">
      <alignment vertical="top" wrapText="1"/>
    </xf>
    <xf numFmtId="0" fontId="6" fillId="0" borderId="1" xfId="3" applyFont="1" applyFill="1" applyBorder="1" applyAlignment="1">
      <alignment vertical="top" wrapText="1"/>
    </xf>
    <xf numFmtId="0" fontId="6" fillId="4" borderId="1" xfId="0" applyFont="1" applyFill="1" applyBorder="1" applyAlignment="1">
      <alignment vertical="center" wrapText="1"/>
    </xf>
    <xf numFmtId="0" fontId="0" fillId="4" borderId="0" xfId="0" applyFill="1"/>
    <xf numFmtId="0" fontId="9" fillId="0" borderId="0" xfId="0" applyFont="1" applyAlignment="1">
      <alignment horizontal="center" vertical="center"/>
    </xf>
    <xf numFmtId="0" fontId="0" fillId="4" borderId="1" xfId="0" applyFill="1" applyBorder="1" applyAlignment="1">
      <alignment vertical="center" wrapText="1"/>
    </xf>
    <xf numFmtId="0" fontId="0" fillId="0" borderId="1" xfId="0" applyBorder="1"/>
    <xf numFmtId="0" fontId="18" fillId="3" borderId="1" xfId="1" applyFont="1" applyFill="1" applyBorder="1" applyAlignment="1">
      <alignment horizontal="left" vertical="center" wrapText="1"/>
    </xf>
    <xf numFmtId="0" fontId="17" fillId="4" borderId="1" xfId="0" applyFont="1" applyFill="1" applyBorder="1" applyAlignment="1">
      <alignment wrapText="1"/>
    </xf>
    <xf numFmtId="0" fontId="19" fillId="5" borderId="1" xfId="0" applyFont="1" applyFill="1" applyBorder="1" applyAlignment="1" applyProtection="1">
      <alignment horizontal="left" vertical="center" wrapText="1"/>
    </xf>
    <xf numFmtId="0" fontId="18" fillId="3" borderId="1" xfId="2" applyFont="1" applyFill="1" applyBorder="1" applyAlignment="1">
      <alignment vertical="center" wrapText="1"/>
    </xf>
    <xf numFmtId="0" fontId="20" fillId="4" borderId="1" xfId="0" applyFont="1" applyFill="1" applyBorder="1" applyAlignment="1">
      <alignment vertical="center" wrapText="1"/>
    </xf>
    <xf numFmtId="0" fontId="17" fillId="4" borderId="1" xfId="0" applyFont="1" applyFill="1" applyBorder="1" applyAlignment="1">
      <alignment vertical="center" wrapText="1"/>
    </xf>
    <xf numFmtId="0" fontId="8" fillId="0" borderId="2" xfId="0" applyFont="1" applyBorder="1"/>
    <xf numFmtId="0" fontId="7" fillId="0" borderId="5" xfId="0" applyFont="1" applyBorder="1" applyAlignment="1">
      <alignment horizontal="left" vertical="center" wrapText="1" readingOrder="1"/>
    </xf>
    <xf numFmtId="0" fontId="7" fillId="0" borderId="7" xfId="0" applyFont="1" applyBorder="1" applyAlignment="1">
      <alignment horizontal="left" vertical="center" wrapText="1" readingOrder="1"/>
    </xf>
    <xf numFmtId="0" fontId="8" fillId="0" borderId="7" xfId="0" applyFont="1" applyBorder="1"/>
    <xf numFmtId="0" fontId="17" fillId="0" borderId="0" xfId="0" applyFont="1"/>
    <xf numFmtId="0" fontId="21" fillId="0" borderId="0" xfId="0" applyFont="1"/>
    <xf numFmtId="0" fontId="17" fillId="0" borderId="0" xfId="0" applyFont="1" applyAlignment="1">
      <alignment horizontal="right"/>
    </xf>
    <xf numFmtId="0" fontId="22" fillId="0" borderId="0" xfId="0" applyFont="1" applyAlignment="1">
      <alignment horizontal="right" vertical="center" readingOrder="1"/>
    </xf>
    <xf numFmtId="0" fontId="0" fillId="0" borderId="0" xfId="0" applyAlignment="1">
      <alignment vertical="top"/>
    </xf>
    <xf numFmtId="0" fontId="0" fillId="0" borderId="1" xfId="0" applyFont="1" applyBorder="1" applyAlignment="1">
      <alignment vertical="top"/>
    </xf>
    <xf numFmtId="0" fontId="24" fillId="0" borderId="0" xfId="0" applyFont="1" applyAlignment="1">
      <alignment vertical="top"/>
    </xf>
    <xf numFmtId="0" fontId="24" fillId="0" borderId="0" xfId="0" applyFont="1"/>
    <xf numFmtId="0" fontId="0" fillId="0" borderId="0" xfId="0" applyAlignment="1">
      <alignment vertical="top" wrapText="1"/>
    </xf>
    <xf numFmtId="0" fontId="25" fillId="3" borderId="1" xfId="1" applyFont="1" applyFill="1" applyBorder="1" applyAlignment="1">
      <alignment horizontal="left" vertical="center" wrapText="1"/>
    </xf>
    <xf numFmtId="0" fontId="26" fillId="5" borderId="1" xfId="0" applyFont="1" applyFill="1" applyBorder="1" applyAlignment="1" applyProtection="1">
      <alignment horizontal="left" vertical="center" wrapText="1"/>
    </xf>
    <xf numFmtId="0" fontId="17" fillId="0" borderId="0" xfId="0" applyFont="1" applyAlignment="1">
      <alignment vertical="top"/>
    </xf>
    <xf numFmtId="0" fontId="0" fillId="0" borderId="1" xfId="0" applyFill="1" applyBorder="1" applyAlignment="1">
      <alignment vertical="top" wrapText="1"/>
    </xf>
    <xf numFmtId="0" fontId="17" fillId="0" borderId="0" xfId="0" applyFont="1" applyFill="1"/>
    <xf numFmtId="0" fontId="0" fillId="0" borderId="0" xfId="0" applyFill="1"/>
    <xf numFmtId="0" fontId="17" fillId="0" borderId="3" xfId="0" applyFont="1" applyFill="1" applyBorder="1"/>
    <xf numFmtId="0" fontId="0" fillId="0" borderId="4" xfId="0" applyFill="1" applyBorder="1"/>
    <xf numFmtId="0" fontId="0" fillId="0" borderId="9" xfId="0" applyFill="1" applyBorder="1"/>
    <xf numFmtId="0" fontId="15"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7" fillId="0" borderId="6" xfId="0" applyFont="1" applyFill="1" applyBorder="1" applyAlignment="1">
      <alignment horizontal="left" vertical="center" readingOrder="1"/>
    </xf>
    <xf numFmtId="0" fontId="17" fillId="0" borderId="8" xfId="0" applyFont="1" applyFill="1" applyBorder="1"/>
    <xf numFmtId="0" fontId="0" fillId="0" borderId="10" xfId="0" applyBorder="1" applyAlignment="1">
      <alignment vertical="top"/>
    </xf>
    <xf numFmtId="0" fontId="0" fillId="0" borderId="10" xfId="0" applyBorder="1" applyAlignment="1">
      <alignment vertical="top" wrapText="1"/>
    </xf>
    <xf numFmtId="0" fontId="23" fillId="0" borderId="1" xfId="7" applyFont="1" applyFill="1" applyBorder="1" applyAlignment="1">
      <alignment vertical="top" wrapText="1"/>
    </xf>
    <xf numFmtId="0" fontId="23" fillId="0" borderId="1" xfId="7" applyFont="1" applyFill="1" applyBorder="1" applyAlignment="1">
      <alignment horizontal="right" vertical="top" wrapText="1"/>
    </xf>
    <xf numFmtId="2" fontId="23" fillId="0" borderId="1" xfId="7" applyNumberFormat="1" applyFont="1" applyFill="1" applyBorder="1" applyAlignment="1">
      <alignment horizontal="right" vertical="top" wrapText="1"/>
    </xf>
    <xf numFmtId="0" fontId="2" fillId="0" borderId="1" xfId="7" applyFont="1" applyBorder="1" applyAlignment="1">
      <alignment vertical="top"/>
    </xf>
    <xf numFmtId="0" fontId="23" fillId="0" borderId="1" xfId="8" applyFont="1" applyFill="1" applyBorder="1" applyAlignment="1">
      <alignment vertical="top" wrapText="1"/>
    </xf>
    <xf numFmtId="0" fontId="23" fillId="0" borderId="1" xfId="8" applyFont="1" applyFill="1" applyBorder="1" applyAlignment="1">
      <alignment horizontal="right" vertical="top" wrapText="1"/>
    </xf>
    <xf numFmtId="3" fontId="23" fillId="0" borderId="1" xfId="8" applyNumberFormat="1" applyFont="1" applyFill="1" applyBorder="1" applyAlignment="1">
      <alignment horizontal="right" vertical="top" wrapText="1"/>
    </xf>
    <xf numFmtId="2" fontId="23" fillId="0" borderId="1" xfId="8" applyNumberFormat="1" applyFont="1" applyFill="1" applyBorder="1" applyAlignment="1">
      <alignment horizontal="right" vertical="top" wrapText="1"/>
    </xf>
    <xf numFmtId="0" fontId="10" fillId="0" borderId="1" xfId="3" applyFont="1" applyFill="1" applyBorder="1" applyAlignment="1">
      <alignment vertical="top" wrapText="1"/>
    </xf>
    <xf numFmtId="0" fontId="1" fillId="0" borderId="1" xfId="6" applyFont="1" applyFill="1" applyBorder="1" applyAlignment="1">
      <alignment vertical="top" wrapText="1"/>
    </xf>
    <xf numFmtId="0" fontId="2" fillId="0" borderId="1" xfId="8" applyFont="1" applyBorder="1" applyAlignment="1">
      <alignment vertical="top"/>
    </xf>
    <xf numFmtId="0" fontId="9" fillId="0" borderId="2" xfId="0" applyFont="1" applyBorder="1" applyAlignment="1">
      <alignment horizontal="left" vertical="center" readingOrder="1"/>
    </xf>
    <xf numFmtId="0" fontId="15" fillId="0" borderId="3" xfId="0" applyFont="1" applyFill="1" applyBorder="1" applyAlignment="1">
      <alignment horizontal="center" vertical="center"/>
    </xf>
    <xf numFmtId="0" fontId="15" fillId="0" borderId="8" xfId="0" applyFont="1" applyFill="1" applyBorder="1" applyAlignment="1">
      <alignment horizontal="center" vertical="center"/>
    </xf>
    <xf numFmtId="0" fontId="7" fillId="0" borderId="9" xfId="0" applyFont="1" applyFill="1" applyBorder="1" applyAlignment="1">
      <alignment horizontal="left" vertical="center" readingOrder="1"/>
    </xf>
    <xf numFmtId="0" fontId="9" fillId="0" borderId="8" xfId="0" applyFont="1" applyFill="1" applyBorder="1" applyAlignment="1">
      <alignment horizontal="center" vertical="center"/>
    </xf>
  </cellXfs>
  <cellStyles count="9">
    <cellStyle name="Normal" xfId="0" builtinId="0"/>
    <cellStyle name="Normal 2" xfId="5"/>
    <cellStyle name="Normal 3" xfId="4"/>
    <cellStyle name="Normal_AKR report SYSTEMS" xfId="6"/>
    <cellStyle name="Normal_COPL_FINAL" xfId="2"/>
    <cellStyle name="Normal_COPL_FINAL_1" xfId="3"/>
    <cellStyle name="Normal_Sheet1" xfId="7"/>
    <cellStyle name="Normal_Sheet1_1" xfId="8"/>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20"/>
  <sheetViews>
    <sheetView tabSelected="1" zoomScale="90" zoomScaleNormal="90" workbookViewId="0">
      <selection activeCell="A55" sqref="A55:P60"/>
    </sheetView>
  </sheetViews>
  <sheetFormatPr defaultRowHeight="15" x14ac:dyDescent="0.25"/>
  <cols>
    <col min="1" max="1" width="13.140625" customWidth="1"/>
    <col min="2" max="2" width="6.85546875" customWidth="1"/>
    <col min="3" max="3" width="51.140625" customWidth="1"/>
    <col min="4" max="4" width="9.28515625" customWidth="1"/>
    <col min="5" max="5" width="9.5703125" customWidth="1"/>
    <col min="6" max="6" width="7.7109375" customWidth="1"/>
    <col min="7" max="7" width="5.7109375" customWidth="1"/>
    <col min="8" max="8" width="6.28515625" customWidth="1"/>
    <col min="9" max="10" width="9" customWidth="1"/>
    <col min="11" max="13" width="11.85546875" customWidth="1"/>
    <col min="14" max="14" width="41.28515625" customWidth="1"/>
    <col min="15" max="15" width="31.7109375" customWidth="1"/>
    <col min="16" max="16" width="16.85546875" customWidth="1"/>
    <col min="17" max="17" width="22" customWidth="1"/>
    <col min="18" max="18" width="19.5703125" customWidth="1"/>
  </cols>
  <sheetData>
    <row r="1" spans="1:16" ht="26.25" x14ac:dyDescent="0.4">
      <c r="A1" s="37"/>
      <c r="C1" s="20" t="s">
        <v>4</v>
      </c>
      <c r="D1" s="39" t="s">
        <v>362</v>
      </c>
      <c r="E1" s="40"/>
    </row>
    <row r="2" spans="1:16" ht="27" thickBot="1" x14ac:dyDescent="0.45">
      <c r="A2" s="37"/>
      <c r="C2" s="23" t="s">
        <v>5</v>
      </c>
      <c r="D2" s="45" t="s">
        <v>6</v>
      </c>
      <c r="E2" s="41"/>
    </row>
    <row r="3" spans="1:16" ht="18.75" x14ac:dyDescent="0.25">
      <c r="C3" s="59" t="s">
        <v>13</v>
      </c>
      <c r="D3" s="60">
        <v>49.21</v>
      </c>
      <c r="E3" s="40"/>
      <c r="F3" s="26"/>
      <c r="G3" s="25"/>
    </row>
    <row r="4" spans="1:16" ht="18.75" x14ac:dyDescent="0.25">
      <c r="C4" s="21" t="s">
        <v>7</v>
      </c>
      <c r="D4" s="42">
        <v>77</v>
      </c>
      <c r="E4" s="44"/>
      <c r="F4" s="26"/>
      <c r="G4" s="25"/>
    </row>
    <row r="5" spans="1:16" ht="18.75" x14ac:dyDescent="0.25">
      <c r="C5" s="21" t="s">
        <v>11</v>
      </c>
      <c r="D5" s="42">
        <v>37</v>
      </c>
      <c r="E5" s="44"/>
      <c r="F5" s="26"/>
      <c r="G5" s="25"/>
    </row>
    <row r="6" spans="1:16" ht="33.75" customHeight="1" x14ac:dyDescent="0.25">
      <c r="C6" s="21" t="s">
        <v>41</v>
      </c>
      <c r="D6" s="42">
        <f t="shared" ref="D6:D8" si="0">K113</f>
        <v>16</v>
      </c>
      <c r="E6" s="44"/>
      <c r="F6" s="3"/>
    </row>
    <row r="7" spans="1:16" ht="22.5" customHeight="1" x14ac:dyDescent="0.25">
      <c r="C7" s="21" t="s">
        <v>23</v>
      </c>
      <c r="D7" s="42">
        <f t="shared" si="0"/>
        <v>4</v>
      </c>
      <c r="E7" s="44"/>
      <c r="F7" s="3"/>
    </row>
    <row r="8" spans="1:16" ht="18.75" x14ac:dyDescent="0.25">
      <c r="C8" s="21" t="s">
        <v>22</v>
      </c>
      <c r="D8" s="42">
        <f t="shared" si="0"/>
        <v>17</v>
      </c>
      <c r="E8" s="44"/>
      <c r="F8" s="3"/>
    </row>
    <row r="9" spans="1:16" ht="31.5" x14ac:dyDescent="0.25">
      <c r="C9" s="21" t="s">
        <v>21</v>
      </c>
      <c r="D9" s="42">
        <f t="shared" ref="D9:D11" si="1">M113</f>
        <v>2</v>
      </c>
      <c r="E9" s="44"/>
      <c r="F9" s="3"/>
    </row>
    <row r="10" spans="1:16" ht="31.5" x14ac:dyDescent="0.25">
      <c r="C10" s="21" t="s">
        <v>20</v>
      </c>
      <c r="D10" s="42">
        <f t="shared" si="1"/>
        <v>14</v>
      </c>
      <c r="E10" s="44"/>
      <c r="F10" s="3"/>
    </row>
    <row r="11" spans="1:16" ht="31.5" x14ac:dyDescent="0.25">
      <c r="C11" s="21" t="s">
        <v>19</v>
      </c>
      <c r="D11" s="42">
        <f t="shared" si="1"/>
        <v>4</v>
      </c>
      <c r="E11" s="44"/>
      <c r="F11" s="3"/>
    </row>
    <row r="12" spans="1:16" ht="49.5" customHeight="1" x14ac:dyDescent="0.25">
      <c r="C12" s="21" t="s">
        <v>16</v>
      </c>
      <c r="D12" s="42">
        <f t="shared" ref="D12:D14" si="2">M117</f>
        <v>1</v>
      </c>
      <c r="E12" s="44"/>
      <c r="F12" s="3"/>
    </row>
    <row r="13" spans="1:16" ht="49.5" customHeight="1" x14ac:dyDescent="0.25">
      <c r="C13" s="21" t="s">
        <v>17</v>
      </c>
      <c r="D13" s="42">
        <f t="shared" si="2"/>
        <v>35</v>
      </c>
      <c r="E13" s="44"/>
      <c r="F13" s="3"/>
    </row>
    <row r="14" spans="1:16" ht="49.5" customHeight="1" thickBot="1" x14ac:dyDescent="0.3">
      <c r="C14" s="22" t="s">
        <v>18</v>
      </c>
      <c r="D14" s="61">
        <f t="shared" si="2"/>
        <v>21</v>
      </c>
      <c r="E14" s="62"/>
      <c r="F14" s="3"/>
      <c r="N14" s="32"/>
    </row>
    <row r="15" spans="1:16" ht="18.75" x14ac:dyDescent="0.25">
      <c r="C15" s="6"/>
      <c r="D15" s="11"/>
      <c r="E15" s="3"/>
      <c r="F15" s="27"/>
      <c r="G15" s="25"/>
    </row>
    <row r="16" spans="1:16" s="10" customFormat="1" ht="78.75" customHeight="1" x14ac:dyDescent="0.25">
      <c r="A16" s="15" t="s">
        <v>29</v>
      </c>
      <c r="B16" s="15" t="s">
        <v>34</v>
      </c>
      <c r="C16" s="14" t="s">
        <v>36</v>
      </c>
      <c r="D16" s="33" t="s">
        <v>14</v>
      </c>
      <c r="E16" s="33" t="s">
        <v>10</v>
      </c>
      <c r="F16" s="33" t="s">
        <v>8</v>
      </c>
      <c r="G16" s="33" t="s">
        <v>0</v>
      </c>
      <c r="H16" s="33" t="s">
        <v>1</v>
      </c>
      <c r="I16" s="33" t="s">
        <v>30</v>
      </c>
      <c r="J16" s="33" t="s">
        <v>3</v>
      </c>
      <c r="K16" s="34" t="s">
        <v>31</v>
      </c>
      <c r="L16" s="34" t="s">
        <v>9</v>
      </c>
      <c r="M16" s="34" t="s">
        <v>32</v>
      </c>
      <c r="N16" s="17" t="s">
        <v>2</v>
      </c>
      <c r="O16" s="12" t="s">
        <v>33</v>
      </c>
      <c r="P16" s="18" t="s">
        <v>15</v>
      </c>
    </row>
    <row r="17" spans="1:16" ht="15" customHeight="1" x14ac:dyDescent="0.25">
      <c r="A17" s="52" t="s">
        <v>42</v>
      </c>
      <c r="B17" s="53">
        <v>7318</v>
      </c>
      <c r="C17" s="52" t="s">
        <v>43</v>
      </c>
      <c r="D17" s="54">
        <v>16683.379199999999</v>
      </c>
      <c r="E17" s="53">
        <v>2255</v>
      </c>
      <c r="F17" s="53">
        <v>141</v>
      </c>
      <c r="G17" s="53">
        <v>68</v>
      </c>
      <c r="H17" s="53">
        <v>73</v>
      </c>
      <c r="I17" s="55">
        <v>48.226950354609926</v>
      </c>
      <c r="J17" s="55">
        <v>51.773049645390067</v>
      </c>
      <c r="K17" s="52" t="s">
        <v>44</v>
      </c>
      <c r="L17" s="52" t="s">
        <v>45</v>
      </c>
      <c r="M17" s="52" t="s">
        <v>45</v>
      </c>
      <c r="N17" s="1" t="s">
        <v>329</v>
      </c>
      <c r="O17" s="5" t="s">
        <v>28</v>
      </c>
      <c r="P17" s="13" t="s">
        <v>225</v>
      </c>
    </row>
    <row r="18" spans="1:16" ht="15" customHeight="1" x14ac:dyDescent="0.25">
      <c r="A18" s="52" t="s">
        <v>49</v>
      </c>
      <c r="B18" s="53">
        <v>7317</v>
      </c>
      <c r="C18" s="52" t="s">
        <v>50</v>
      </c>
      <c r="D18" s="54">
        <v>37816.805699999997</v>
      </c>
      <c r="E18" s="53">
        <v>1605</v>
      </c>
      <c r="F18" s="53">
        <v>100</v>
      </c>
      <c r="G18" s="53">
        <v>35</v>
      </c>
      <c r="H18" s="53">
        <v>65</v>
      </c>
      <c r="I18" s="55">
        <v>35</v>
      </c>
      <c r="J18" s="55">
        <v>65</v>
      </c>
      <c r="K18" s="52" t="s">
        <v>44</v>
      </c>
      <c r="L18" s="52" t="s">
        <v>45</v>
      </c>
      <c r="M18" s="52" t="s">
        <v>45</v>
      </c>
      <c r="N18" s="36" t="s">
        <v>349</v>
      </c>
      <c r="O18" s="36" t="s">
        <v>28</v>
      </c>
      <c r="P18" s="36" t="s">
        <v>226</v>
      </c>
    </row>
    <row r="19" spans="1:16" ht="15" customHeight="1" x14ac:dyDescent="0.25">
      <c r="A19" s="52" t="s">
        <v>46</v>
      </c>
      <c r="B19" s="53">
        <v>7369</v>
      </c>
      <c r="C19" s="52" t="s">
        <v>47</v>
      </c>
      <c r="D19" s="54">
        <v>21433.684499999999</v>
      </c>
      <c r="E19" s="53">
        <v>375</v>
      </c>
      <c r="F19" s="53">
        <v>90</v>
      </c>
      <c r="G19" s="53">
        <v>76</v>
      </c>
      <c r="H19" s="53">
        <v>14</v>
      </c>
      <c r="I19" s="55">
        <v>84.444444444444443</v>
      </c>
      <c r="J19" s="55">
        <v>15.555555555555555</v>
      </c>
      <c r="K19" s="52" t="s">
        <v>44</v>
      </c>
      <c r="L19" s="52" t="s">
        <v>48</v>
      </c>
      <c r="M19" s="52" t="s">
        <v>48</v>
      </c>
      <c r="N19" s="56" t="s">
        <v>221</v>
      </c>
      <c r="O19" s="5" t="s">
        <v>24</v>
      </c>
      <c r="P19" s="13" t="s">
        <v>225</v>
      </c>
    </row>
    <row r="20" spans="1:16" ht="15" customHeight="1" x14ac:dyDescent="0.25">
      <c r="A20" s="52" t="s">
        <v>51</v>
      </c>
      <c r="B20" s="53">
        <v>7368</v>
      </c>
      <c r="C20" s="52" t="s">
        <v>52</v>
      </c>
      <c r="D20" s="54">
        <v>56944.152000000002</v>
      </c>
      <c r="E20" s="53">
        <v>704</v>
      </c>
      <c r="F20" s="53">
        <v>86</v>
      </c>
      <c r="G20" s="53">
        <v>47</v>
      </c>
      <c r="H20" s="53">
        <v>40</v>
      </c>
      <c r="I20" s="55">
        <v>54.651162790697668</v>
      </c>
      <c r="J20" s="55">
        <v>46.511627906976742</v>
      </c>
      <c r="K20" s="52" t="s">
        <v>44</v>
      </c>
      <c r="L20" s="52" t="s">
        <v>45</v>
      </c>
      <c r="M20" s="52" t="s">
        <v>45</v>
      </c>
      <c r="N20" s="1" t="s">
        <v>222</v>
      </c>
      <c r="O20" s="5" t="s">
        <v>28</v>
      </c>
      <c r="P20" s="57" t="s">
        <v>225</v>
      </c>
    </row>
    <row r="21" spans="1:16" ht="15" customHeight="1" x14ac:dyDescent="0.25">
      <c r="A21" s="52" t="s">
        <v>57</v>
      </c>
      <c r="B21" s="53">
        <v>7303</v>
      </c>
      <c r="C21" s="52" t="s">
        <v>58</v>
      </c>
      <c r="D21" s="54">
        <v>25237.919699999999</v>
      </c>
      <c r="E21" s="53">
        <v>2408</v>
      </c>
      <c r="F21" s="53">
        <v>77</v>
      </c>
      <c r="G21" s="53">
        <v>18</v>
      </c>
      <c r="H21" s="53">
        <v>59</v>
      </c>
      <c r="I21" s="55">
        <v>23.376623376623375</v>
      </c>
      <c r="J21" s="55">
        <v>76.623376623376629</v>
      </c>
      <c r="K21" s="52" t="s">
        <v>44</v>
      </c>
      <c r="L21" s="52" t="s">
        <v>44</v>
      </c>
      <c r="M21" s="52" t="s">
        <v>44</v>
      </c>
      <c r="N21" s="2" t="s">
        <v>223</v>
      </c>
      <c r="O21" s="5" t="s">
        <v>28</v>
      </c>
      <c r="P21" s="2" t="s">
        <v>225</v>
      </c>
    </row>
    <row r="22" spans="1:16" ht="15" customHeight="1" x14ac:dyDescent="0.25">
      <c r="A22" s="52" t="s">
        <v>53</v>
      </c>
      <c r="B22" s="53">
        <v>7315</v>
      </c>
      <c r="C22" s="52" t="s">
        <v>54</v>
      </c>
      <c r="D22" s="54">
        <v>21638.097900000001</v>
      </c>
      <c r="E22" s="53">
        <v>955</v>
      </c>
      <c r="F22" s="53">
        <v>75</v>
      </c>
      <c r="G22" s="53">
        <v>41</v>
      </c>
      <c r="H22" s="53">
        <v>34</v>
      </c>
      <c r="I22" s="55">
        <v>54.666666666666664</v>
      </c>
      <c r="J22" s="55">
        <v>45.333333333333329</v>
      </c>
      <c r="K22" s="52" t="s">
        <v>44</v>
      </c>
      <c r="L22" s="52" t="s">
        <v>45</v>
      </c>
      <c r="M22" s="52" t="s">
        <v>45</v>
      </c>
      <c r="N22" s="2" t="s">
        <v>224</v>
      </c>
      <c r="O22" s="5" t="s">
        <v>24</v>
      </c>
      <c r="P22" s="2" t="s">
        <v>225</v>
      </c>
    </row>
    <row r="23" spans="1:16" ht="15" customHeight="1" x14ac:dyDescent="0.25">
      <c r="A23" s="52" t="s">
        <v>55</v>
      </c>
      <c r="B23" s="53">
        <v>7370</v>
      </c>
      <c r="C23" s="52" t="s">
        <v>56</v>
      </c>
      <c r="D23" s="54">
        <v>42546.014999999999</v>
      </c>
      <c r="E23" s="53">
        <v>1375</v>
      </c>
      <c r="F23" s="53">
        <v>67</v>
      </c>
      <c r="G23" s="53">
        <v>34</v>
      </c>
      <c r="H23" s="53">
        <v>33</v>
      </c>
      <c r="I23" s="55">
        <v>50.746268656716417</v>
      </c>
      <c r="J23" s="55">
        <v>49.253731343283583</v>
      </c>
      <c r="K23" s="52" t="s">
        <v>44</v>
      </c>
      <c r="L23" s="52" t="s">
        <v>45</v>
      </c>
      <c r="M23" s="52" t="s">
        <v>45</v>
      </c>
      <c r="N23" s="4" t="s">
        <v>336</v>
      </c>
      <c r="O23" s="5" t="s">
        <v>24</v>
      </c>
      <c r="P23" s="2" t="s">
        <v>225</v>
      </c>
    </row>
    <row r="24" spans="1:16" ht="15" customHeight="1" x14ac:dyDescent="0.25">
      <c r="A24" s="52" t="s">
        <v>59</v>
      </c>
      <c r="B24" s="53">
        <v>7302</v>
      </c>
      <c r="C24" s="52" t="s">
        <v>60</v>
      </c>
      <c r="D24" s="54">
        <v>19956.592799999999</v>
      </c>
      <c r="E24" s="53">
        <v>440</v>
      </c>
      <c r="F24" s="53">
        <v>47</v>
      </c>
      <c r="G24" s="53">
        <v>24</v>
      </c>
      <c r="H24" s="53">
        <v>23</v>
      </c>
      <c r="I24" s="55">
        <v>51.063829787234042</v>
      </c>
      <c r="J24" s="55">
        <v>48.936170212765958</v>
      </c>
      <c r="K24" s="52" t="s">
        <v>44</v>
      </c>
      <c r="L24" s="52" t="s">
        <v>45</v>
      </c>
      <c r="M24" s="52" t="s">
        <v>45</v>
      </c>
      <c r="N24" s="4" t="s">
        <v>337</v>
      </c>
      <c r="O24" s="5" t="s">
        <v>24</v>
      </c>
      <c r="P24" s="2" t="s">
        <v>226</v>
      </c>
    </row>
    <row r="25" spans="1:16" ht="15" customHeight="1" x14ac:dyDescent="0.25">
      <c r="A25" s="52" t="s">
        <v>61</v>
      </c>
      <c r="B25" s="53">
        <v>7353</v>
      </c>
      <c r="C25" s="52" t="s">
        <v>62</v>
      </c>
      <c r="D25" s="54">
        <v>6866.6220000000003</v>
      </c>
      <c r="E25" s="53">
        <v>403</v>
      </c>
      <c r="F25" s="53">
        <v>44</v>
      </c>
      <c r="G25" s="53">
        <v>19</v>
      </c>
      <c r="H25" s="53">
        <v>25</v>
      </c>
      <c r="I25" s="55">
        <v>43.18181818181818</v>
      </c>
      <c r="J25" s="55">
        <v>56.81818181818182</v>
      </c>
      <c r="K25" s="52" t="s">
        <v>44</v>
      </c>
      <c r="L25" s="52" t="s">
        <v>45</v>
      </c>
      <c r="M25" s="52" t="s">
        <v>45</v>
      </c>
      <c r="N25" s="4" t="s">
        <v>338</v>
      </c>
      <c r="O25" s="5" t="s">
        <v>28</v>
      </c>
      <c r="P25" s="2" t="s">
        <v>226</v>
      </c>
    </row>
    <row r="26" spans="1:16" ht="15" customHeight="1" x14ac:dyDescent="0.25">
      <c r="A26" s="52" t="s">
        <v>63</v>
      </c>
      <c r="B26" s="53">
        <v>7320</v>
      </c>
      <c r="C26" s="52" t="s">
        <v>64</v>
      </c>
      <c r="D26" s="54">
        <v>2431.2150000000001</v>
      </c>
      <c r="E26" s="53">
        <v>961</v>
      </c>
      <c r="F26" s="53">
        <v>37</v>
      </c>
      <c r="G26" s="53">
        <v>17</v>
      </c>
      <c r="H26" s="53">
        <v>20</v>
      </c>
      <c r="I26" s="55">
        <v>45.945945945945951</v>
      </c>
      <c r="J26" s="55">
        <v>54.054054054054056</v>
      </c>
      <c r="K26" s="52" t="s">
        <v>44</v>
      </c>
      <c r="L26" s="52" t="s">
        <v>45</v>
      </c>
      <c r="M26" s="52" t="s">
        <v>45</v>
      </c>
      <c r="N26" s="4" t="s">
        <v>339</v>
      </c>
      <c r="O26" s="5" t="s">
        <v>24</v>
      </c>
      <c r="P26" s="2" t="s">
        <v>225</v>
      </c>
    </row>
    <row r="27" spans="1:16" ht="15" customHeight="1" x14ac:dyDescent="0.25">
      <c r="A27" s="52" t="s">
        <v>67</v>
      </c>
      <c r="B27" s="53">
        <v>7350</v>
      </c>
      <c r="C27" s="52" t="s">
        <v>68</v>
      </c>
      <c r="D27" s="54">
        <v>453.69540000000001</v>
      </c>
      <c r="E27" s="53">
        <v>93</v>
      </c>
      <c r="F27" s="53">
        <v>28</v>
      </c>
      <c r="G27" s="53">
        <v>12</v>
      </c>
      <c r="H27" s="53">
        <v>16</v>
      </c>
      <c r="I27" s="55">
        <v>42.857142857142854</v>
      </c>
      <c r="J27" s="55">
        <v>57.142857142857139</v>
      </c>
      <c r="K27" s="52" t="s">
        <v>44</v>
      </c>
      <c r="L27" s="52" t="s">
        <v>45</v>
      </c>
      <c r="M27" s="52" t="s">
        <v>45</v>
      </c>
      <c r="N27" s="4" t="s">
        <v>329</v>
      </c>
      <c r="O27" s="5" t="s">
        <v>28</v>
      </c>
      <c r="P27" s="2" t="s">
        <v>225</v>
      </c>
    </row>
    <row r="28" spans="1:16" ht="15" customHeight="1" x14ac:dyDescent="0.25">
      <c r="A28" s="52" t="s">
        <v>69</v>
      </c>
      <c r="B28" s="53">
        <v>7351</v>
      </c>
      <c r="C28" s="52" t="s">
        <v>70</v>
      </c>
      <c r="D28" s="54">
        <v>290.82600000000002</v>
      </c>
      <c r="E28" s="53">
        <v>99</v>
      </c>
      <c r="F28" s="53">
        <v>25</v>
      </c>
      <c r="G28" s="58"/>
      <c r="H28" s="53">
        <v>25</v>
      </c>
      <c r="I28" s="58"/>
      <c r="J28" s="55">
        <v>100</v>
      </c>
      <c r="K28" s="52" t="s">
        <v>44</v>
      </c>
      <c r="L28" s="52" t="s">
        <v>44</v>
      </c>
      <c r="M28" s="52" t="s">
        <v>44</v>
      </c>
      <c r="N28" s="4" t="s">
        <v>328</v>
      </c>
      <c r="O28" s="13" t="s">
        <v>24</v>
      </c>
      <c r="P28" s="2" t="s">
        <v>226</v>
      </c>
    </row>
    <row r="29" spans="1:16" ht="15" customHeight="1" x14ac:dyDescent="0.25">
      <c r="A29" s="52" t="s">
        <v>71</v>
      </c>
      <c r="B29" s="53">
        <v>7376</v>
      </c>
      <c r="C29" s="52" t="s">
        <v>72</v>
      </c>
      <c r="D29" s="54">
        <v>19643.161499999998</v>
      </c>
      <c r="E29" s="53">
        <v>216</v>
      </c>
      <c r="F29" s="53">
        <v>23</v>
      </c>
      <c r="G29" s="53">
        <v>12</v>
      </c>
      <c r="H29" s="53">
        <v>11</v>
      </c>
      <c r="I29" s="55">
        <v>52.173913043478258</v>
      </c>
      <c r="J29" s="55">
        <v>47.826086956521742</v>
      </c>
      <c r="K29" s="52" t="s">
        <v>44</v>
      </c>
      <c r="L29" s="52" t="s">
        <v>45</v>
      </c>
      <c r="M29" s="52" t="s">
        <v>45</v>
      </c>
      <c r="N29" s="4" t="s">
        <v>340</v>
      </c>
      <c r="O29" s="13" t="s">
        <v>24</v>
      </c>
      <c r="P29" s="2" t="s">
        <v>225</v>
      </c>
    </row>
    <row r="30" spans="1:16" ht="15" customHeight="1" x14ac:dyDescent="0.25">
      <c r="A30" s="52" t="s">
        <v>65</v>
      </c>
      <c r="B30" s="53">
        <v>7321</v>
      </c>
      <c r="C30" s="52" t="s">
        <v>66</v>
      </c>
      <c r="D30" s="54">
        <v>9823.8816000000006</v>
      </c>
      <c r="E30" s="53">
        <v>882</v>
      </c>
      <c r="F30" s="53">
        <v>22</v>
      </c>
      <c r="G30" s="53">
        <v>10</v>
      </c>
      <c r="H30" s="53">
        <v>12</v>
      </c>
      <c r="I30" s="55">
        <v>45.454545454545453</v>
      </c>
      <c r="J30" s="55">
        <v>54.54545454545454</v>
      </c>
      <c r="K30" s="52" t="s">
        <v>44</v>
      </c>
      <c r="L30" s="52" t="s">
        <v>45</v>
      </c>
      <c r="M30" s="52" t="s">
        <v>45</v>
      </c>
      <c r="N30" s="1" t="s">
        <v>329</v>
      </c>
      <c r="O30" s="5" t="s">
        <v>28</v>
      </c>
      <c r="P30" s="2" t="s">
        <v>226</v>
      </c>
    </row>
    <row r="31" spans="1:16" ht="15" customHeight="1" x14ac:dyDescent="0.25">
      <c r="A31" s="52" t="s">
        <v>73</v>
      </c>
      <c r="B31" s="53">
        <v>7309</v>
      </c>
      <c r="C31" s="52" t="s">
        <v>74</v>
      </c>
      <c r="D31" s="54">
        <v>650.80799999999999</v>
      </c>
      <c r="E31" s="53">
        <v>192</v>
      </c>
      <c r="F31" s="53">
        <v>22</v>
      </c>
      <c r="G31" s="53">
        <v>9</v>
      </c>
      <c r="H31" s="53">
        <v>13</v>
      </c>
      <c r="I31" s="55">
        <v>40.909090909090914</v>
      </c>
      <c r="J31" s="55">
        <v>59.090909090909093</v>
      </c>
      <c r="K31" s="52" t="s">
        <v>44</v>
      </c>
      <c r="L31" s="52" t="s">
        <v>45</v>
      </c>
      <c r="M31" s="52" t="s">
        <v>45</v>
      </c>
      <c r="N31" s="4" t="s">
        <v>341</v>
      </c>
      <c r="O31" s="13" t="s">
        <v>24</v>
      </c>
      <c r="P31" s="2" t="s">
        <v>327</v>
      </c>
    </row>
    <row r="32" spans="1:16" ht="15" customHeight="1" x14ac:dyDescent="0.25">
      <c r="A32" s="52" t="s">
        <v>75</v>
      </c>
      <c r="B32" s="53">
        <v>9259</v>
      </c>
      <c r="C32" s="52" t="s">
        <v>76</v>
      </c>
      <c r="D32" s="54">
        <v>4494.2741999999998</v>
      </c>
      <c r="E32" s="53">
        <v>119</v>
      </c>
      <c r="F32" s="53">
        <v>20</v>
      </c>
      <c r="G32" s="53">
        <v>15</v>
      </c>
      <c r="H32" s="53">
        <v>5</v>
      </c>
      <c r="I32" s="55">
        <v>75</v>
      </c>
      <c r="J32" s="55">
        <v>25</v>
      </c>
      <c r="K32" s="52" t="s">
        <v>44</v>
      </c>
      <c r="L32" s="52" t="s">
        <v>48</v>
      </c>
      <c r="M32" s="52" t="s">
        <v>48</v>
      </c>
      <c r="N32" s="4" t="s">
        <v>333</v>
      </c>
      <c r="O32" s="5" t="s">
        <v>28</v>
      </c>
      <c r="P32" s="2" t="s">
        <v>226</v>
      </c>
    </row>
    <row r="33" spans="1:16" ht="15" customHeight="1" x14ac:dyDescent="0.25">
      <c r="A33" s="52" t="s">
        <v>77</v>
      </c>
      <c r="B33" s="53">
        <v>7316</v>
      </c>
      <c r="C33" s="52" t="s">
        <v>78</v>
      </c>
      <c r="D33" s="54">
        <v>7331.3271000000004</v>
      </c>
      <c r="E33" s="53">
        <v>782</v>
      </c>
      <c r="F33" s="53">
        <v>18</v>
      </c>
      <c r="G33" s="53">
        <v>6</v>
      </c>
      <c r="H33" s="53">
        <v>12</v>
      </c>
      <c r="I33" s="55">
        <v>33.333333333333329</v>
      </c>
      <c r="J33" s="55">
        <v>66.666666666666657</v>
      </c>
      <c r="K33" s="52" t="s">
        <v>45</v>
      </c>
      <c r="L33" s="52" t="s">
        <v>45</v>
      </c>
      <c r="M33" s="52" t="s">
        <v>45</v>
      </c>
      <c r="N33" s="1" t="s">
        <v>329</v>
      </c>
      <c r="O33" s="5" t="s">
        <v>28</v>
      </c>
      <c r="P33" s="2" t="s">
        <v>226</v>
      </c>
    </row>
    <row r="34" spans="1:16" ht="15" customHeight="1" x14ac:dyDescent="0.25">
      <c r="A34" s="52" t="s">
        <v>79</v>
      </c>
      <c r="B34" s="53">
        <v>7377</v>
      </c>
      <c r="C34" s="52" t="s">
        <v>80</v>
      </c>
      <c r="D34" s="54">
        <v>2682.9342000000001</v>
      </c>
      <c r="E34" s="53">
        <v>318</v>
      </c>
      <c r="F34" s="53">
        <v>16</v>
      </c>
      <c r="G34" s="53">
        <v>8</v>
      </c>
      <c r="H34" s="53">
        <v>8</v>
      </c>
      <c r="I34" s="55">
        <v>50</v>
      </c>
      <c r="J34" s="55">
        <v>50</v>
      </c>
      <c r="K34" s="52" t="s">
        <v>45</v>
      </c>
      <c r="L34" s="52" t="s">
        <v>45</v>
      </c>
      <c r="M34" s="52" t="s">
        <v>45</v>
      </c>
      <c r="N34" s="4" t="s">
        <v>342</v>
      </c>
      <c r="O34" s="13" t="s">
        <v>24</v>
      </c>
      <c r="P34" s="2" t="s">
        <v>327</v>
      </c>
    </row>
    <row r="35" spans="1:16" ht="15" customHeight="1" x14ac:dyDescent="0.25">
      <c r="A35" s="52" t="s">
        <v>81</v>
      </c>
      <c r="B35" s="53">
        <v>7352</v>
      </c>
      <c r="C35" s="52" t="s">
        <v>82</v>
      </c>
      <c r="D35" s="54">
        <v>521.35289999999998</v>
      </c>
      <c r="E35" s="53">
        <v>110</v>
      </c>
      <c r="F35" s="53">
        <v>16</v>
      </c>
      <c r="G35" s="53">
        <v>10</v>
      </c>
      <c r="H35" s="53">
        <v>6</v>
      </c>
      <c r="I35" s="55">
        <v>62.5</v>
      </c>
      <c r="J35" s="55">
        <v>37.5</v>
      </c>
      <c r="K35" s="52" t="s">
        <v>45</v>
      </c>
      <c r="L35" s="52" t="s">
        <v>48</v>
      </c>
      <c r="M35" s="52" t="s">
        <v>48</v>
      </c>
      <c r="N35" s="4" t="s">
        <v>343</v>
      </c>
      <c r="O35" s="13" t="s">
        <v>24</v>
      </c>
      <c r="P35" s="2" t="s">
        <v>226</v>
      </c>
    </row>
    <row r="36" spans="1:16" ht="15" customHeight="1" x14ac:dyDescent="0.25">
      <c r="A36" s="52" t="s">
        <v>83</v>
      </c>
      <c r="B36" s="53">
        <v>9059</v>
      </c>
      <c r="C36" s="52" t="s">
        <v>84</v>
      </c>
      <c r="D36" s="54">
        <v>149.56020000000001</v>
      </c>
      <c r="E36" s="53">
        <v>211</v>
      </c>
      <c r="F36" s="53">
        <v>15</v>
      </c>
      <c r="G36" s="53">
        <v>13</v>
      </c>
      <c r="H36" s="53">
        <v>2</v>
      </c>
      <c r="I36" s="55">
        <v>86.666666666666671</v>
      </c>
      <c r="J36" s="55">
        <v>13.333333333333334</v>
      </c>
      <c r="K36" s="52" t="s">
        <v>45</v>
      </c>
      <c r="L36" s="52" t="s">
        <v>48</v>
      </c>
      <c r="M36" s="52" t="s">
        <v>48</v>
      </c>
      <c r="N36" s="4" t="s">
        <v>333</v>
      </c>
      <c r="O36" s="5" t="s">
        <v>28</v>
      </c>
      <c r="P36" s="2" t="s">
        <v>327</v>
      </c>
    </row>
    <row r="37" spans="1:16" ht="15" customHeight="1" x14ac:dyDescent="0.25">
      <c r="A37" s="52" t="s">
        <v>85</v>
      </c>
      <c r="B37" s="53">
        <v>9060</v>
      </c>
      <c r="C37" s="52" t="s">
        <v>86</v>
      </c>
      <c r="D37" s="54">
        <v>198.10890000000001</v>
      </c>
      <c r="E37" s="53">
        <v>21</v>
      </c>
      <c r="F37" s="53">
        <v>8</v>
      </c>
      <c r="G37" s="53">
        <v>7</v>
      </c>
      <c r="H37" s="53">
        <v>1</v>
      </c>
      <c r="I37" s="55">
        <v>87.5</v>
      </c>
      <c r="J37" s="55">
        <v>12.5</v>
      </c>
      <c r="K37" s="52" t="s">
        <v>48</v>
      </c>
      <c r="L37" s="52" t="s">
        <v>48</v>
      </c>
      <c r="M37" s="52" t="s">
        <v>48</v>
      </c>
      <c r="N37" s="4" t="s">
        <v>333</v>
      </c>
      <c r="O37" s="5" t="s">
        <v>28</v>
      </c>
      <c r="P37" s="2" t="s">
        <v>327</v>
      </c>
    </row>
    <row r="38" spans="1:16" ht="15" customHeight="1" x14ac:dyDescent="0.25">
      <c r="A38" s="52" t="s">
        <v>88</v>
      </c>
      <c r="B38" s="53">
        <v>7366</v>
      </c>
      <c r="C38" s="52" t="s">
        <v>89</v>
      </c>
      <c r="D38" s="54">
        <v>2941.9938000000002</v>
      </c>
      <c r="E38" s="53">
        <v>29</v>
      </c>
      <c r="F38" s="53">
        <v>7</v>
      </c>
      <c r="G38" s="53">
        <v>6</v>
      </c>
      <c r="H38" s="53">
        <v>1</v>
      </c>
      <c r="I38" s="55">
        <v>85.714285714285708</v>
      </c>
      <c r="J38" s="55">
        <v>14.285714285714285</v>
      </c>
      <c r="K38" s="52" t="s">
        <v>48</v>
      </c>
      <c r="L38" s="52" t="s">
        <v>48</v>
      </c>
      <c r="M38" s="52" t="s">
        <v>45</v>
      </c>
      <c r="N38" s="29" t="s">
        <v>344</v>
      </c>
      <c r="O38" s="13" t="s">
        <v>26</v>
      </c>
      <c r="P38" s="57" t="s">
        <v>327</v>
      </c>
    </row>
    <row r="39" spans="1:16" ht="15" customHeight="1" x14ac:dyDescent="0.25">
      <c r="A39" s="52" t="s">
        <v>90</v>
      </c>
      <c r="B39" s="53">
        <v>9224</v>
      </c>
      <c r="C39" s="52" t="s">
        <v>91</v>
      </c>
      <c r="D39" s="54">
        <v>1703.0799</v>
      </c>
      <c r="E39" s="53">
        <v>2</v>
      </c>
      <c r="F39" s="53">
        <v>7</v>
      </c>
      <c r="G39" s="53">
        <v>7</v>
      </c>
      <c r="H39" s="58"/>
      <c r="I39" s="55">
        <v>100</v>
      </c>
      <c r="J39" s="58"/>
      <c r="K39" s="52" t="s">
        <v>48</v>
      </c>
      <c r="L39" s="52" t="s">
        <v>48</v>
      </c>
      <c r="M39" s="52" t="s">
        <v>48</v>
      </c>
      <c r="N39" s="4" t="s">
        <v>333</v>
      </c>
      <c r="O39" s="5" t="s">
        <v>28</v>
      </c>
      <c r="P39" s="57" t="s">
        <v>327</v>
      </c>
    </row>
    <row r="40" spans="1:16" ht="15" customHeight="1" x14ac:dyDescent="0.25">
      <c r="A40" s="52" t="s">
        <v>92</v>
      </c>
      <c r="B40" s="53">
        <v>9258</v>
      </c>
      <c r="C40" s="52" t="s">
        <v>93</v>
      </c>
      <c r="D40" s="54">
        <v>211.17779999999999</v>
      </c>
      <c r="E40" s="53">
        <v>111</v>
      </c>
      <c r="F40" s="53">
        <v>6</v>
      </c>
      <c r="G40" s="53">
        <v>6</v>
      </c>
      <c r="H40" s="58"/>
      <c r="I40" s="55">
        <v>100</v>
      </c>
      <c r="J40" s="58"/>
      <c r="K40" s="52" t="s">
        <v>48</v>
      </c>
      <c r="L40" s="52" t="s">
        <v>48</v>
      </c>
      <c r="M40" s="52" t="s">
        <v>48</v>
      </c>
      <c r="N40" s="4" t="s">
        <v>333</v>
      </c>
      <c r="O40" s="5" t="s">
        <v>28</v>
      </c>
      <c r="P40" s="57" t="s">
        <v>327</v>
      </c>
    </row>
    <row r="41" spans="1:16" ht="15" customHeight="1" x14ac:dyDescent="0.25">
      <c r="A41" s="52" t="s">
        <v>94</v>
      </c>
      <c r="B41" s="53">
        <v>7414</v>
      </c>
      <c r="C41" s="52" t="s">
        <v>95</v>
      </c>
      <c r="D41" s="54">
        <v>68.836500000000001</v>
      </c>
      <c r="E41" s="53">
        <v>14</v>
      </c>
      <c r="F41" s="53">
        <v>5</v>
      </c>
      <c r="G41" s="53">
        <v>1</v>
      </c>
      <c r="H41" s="53">
        <v>4</v>
      </c>
      <c r="I41" s="55">
        <v>20</v>
      </c>
      <c r="J41" s="55">
        <v>80</v>
      </c>
      <c r="K41" s="52" t="s">
        <v>48</v>
      </c>
      <c r="L41" s="52" t="s">
        <v>44</v>
      </c>
      <c r="M41" s="52" t="s">
        <v>44</v>
      </c>
      <c r="N41" s="29" t="s">
        <v>351</v>
      </c>
      <c r="O41" s="13" t="s">
        <v>27</v>
      </c>
      <c r="P41" s="57" t="s">
        <v>327</v>
      </c>
    </row>
    <row r="42" spans="1:16" ht="15" customHeight="1" x14ac:dyDescent="0.25">
      <c r="A42" s="52" t="s">
        <v>96</v>
      </c>
      <c r="B42" s="53">
        <v>9106</v>
      </c>
      <c r="C42" s="52" t="s">
        <v>97</v>
      </c>
      <c r="D42" s="54">
        <v>549.09180000000003</v>
      </c>
      <c r="E42" s="53">
        <v>2</v>
      </c>
      <c r="F42" s="53">
        <v>3</v>
      </c>
      <c r="G42" s="53">
        <v>3</v>
      </c>
      <c r="H42" s="58"/>
      <c r="I42" s="55">
        <v>100</v>
      </c>
      <c r="J42" s="58"/>
      <c r="K42" s="52" t="s">
        <v>48</v>
      </c>
      <c r="L42" s="52" t="s">
        <v>48</v>
      </c>
      <c r="M42" s="52" t="s">
        <v>48</v>
      </c>
      <c r="N42" s="29" t="s">
        <v>344</v>
      </c>
      <c r="O42" s="5" t="s">
        <v>28</v>
      </c>
      <c r="P42" s="57" t="s">
        <v>327</v>
      </c>
    </row>
    <row r="43" spans="1:16" ht="15" customHeight="1" x14ac:dyDescent="0.25">
      <c r="A43" s="52" t="s">
        <v>98</v>
      </c>
      <c r="B43" s="53">
        <v>9174</v>
      </c>
      <c r="C43" s="52" t="s">
        <v>99</v>
      </c>
      <c r="D43" s="58"/>
      <c r="E43" s="53">
        <v>0</v>
      </c>
      <c r="F43" s="53">
        <v>3</v>
      </c>
      <c r="G43" s="53">
        <v>3</v>
      </c>
      <c r="H43" s="58"/>
      <c r="I43" s="55">
        <v>100</v>
      </c>
      <c r="J43" s="58"/>
      <c r="K43" s="52" t="s">
        <v>48</v>
      </c>
      <c r="L43" s="52" t="s">
        <v>48</v>
      </c>
      <c r="M43" s="52" t="s">
        <v>48</v>
      </c>
      <c r="N43" s="29" t="s">
        <v>344</v>
      </c>
      <c r="O43" s="5" t="s">
        <v>28</v>
      </c>
      <c r="P43" s="57" t="s">
        <v>327</v>
      </c>
    </row>
    <row r="44" spans="1:16" ht="15" customHeight="1" x14ac:dyDescent="0.25">
      <c r="A44" s="52" t="s">
        <v>100</v>
      </c>
      <c r="B44" s="53">
        <v>7518</v>
      </c>
      <c r="C44" s="52" t="s">
        <v>101</v>
      </c>
      <c r="D44" s="54">
        <v>99.290700000000001</v>
      </c>
      <c r="E44" s="53">
        <v>11</v>
      </c>
      <c r="F44" s="53">
        <v>2</v>
      </c>
      <c r="G44" s="53">
        <v>2</v>
      </c>
      <c r="H44" s="58"/>
      <c r="I44" s="55">
        <v>100</v>
      </c>
      <c r="J44" s="58"/>
      <c r="K44" s="52" t="s">
        <v>48</v>
      </c>
      <c r="L44" s="52" t="s">
        <v>48</v>
      </c>
      <c r="M44" s="52" t="s">
        <v>48</v>
      </c>
      <c r="N44" s="29" t="s">
        <v>335</v>
      </c>
      <c r="O44" s="5" t="s">
        <v>28</v>
      </c>
      <c r="P44" s="57" t="s">
        <v>327</v>
      </c>
    </row>
    <row r="45" spans="1:16" ht="15" customHeight="1" x14ac:dyDescent="0.25">
      <c r="A45" s="52" t="s">
        <v>102</v>
      </c>
      <c r="B45" s="53">
        <v>9185</v>
      </c>
      <c r="C45" s="52" t="s">
        <v>103</v>
      </c>
      <c r="D45" s="58"/>
      <c r="E45" s="53">
        <v>0</v>
      </c>
      <c r="F45" s="53">
        <v>2</v>
      </c>
      <c r="G45" s="53">
        <v>2</v>
      </c>
      <c r="H45" s="58"/>
      <c r="I45" s="55">
        <v>100</v>
      </c>
      <c r="J45" s="58"/>
      <c r="K45" s="52" t="s">
        <v>48</v>
      </c>
      <c r="L45" s="52" t="s">
        <v>48</v>
      </c>
      <c r="M45" s="52" t="s">
        <v>45</v>
      </c>
      <c r="N45" s="29" t="s">
        <v>335</v>
      </c>
      <c r="O45" s="5" t="s">
        <v>28</v>
      </c>
      <c r="P45" s="57" t="s">
        <v>327</v>
      </c>
    </row>
    <row r="46" spans="1:16" ht="15" customHeight="1" x14ac:dyDescent="0.25">
      <c r="A46" s="52" t="s">
        <v>104</v>
      </c>
      <c r="B46" s="53">
        <v>9209</v>
      </c>
      <c r="C46" s="52" t="s">
        <v>105</v>
      </c>
      <c r="D46" s="58"/>
      <c r="E46" s="53">
        <v>5</v>
      </c>
      <c r="F46" s="53">
        <v>2</v>
      </c>
      <c r="G46" s="53">
        <v>2</v>
      </c>
      <c r="H46" s="58"/>
      <c r="I46" s="55">
        <v>100</v>
      </c>
      <c r="J46" s="58"/>
      <c r="K46" s="52" t="s">
        <v>48</v>
      </c>
      <c r="L46" s="52" t="s">
        <v>48</v>
      </c>
      <c r="M46" s="52" t="s">
        <v>48</v>
      </c>
      <c r="N46" s="29" t="s">
        <v>335</v>
      </c>
      <c r="O46" s="13" t="s">
        <v>27</v>
      </c>
      <c r="P46" s="57" t="s">
        <v>327</v>
      </c>
    </row>
    <row r="47" spans="1:16" ht="15" customHeight="1" x14ac:dyDescent="0.25">
      <c r="A47" s="52" t="s">
        <v>106</v>
      </c>
      <c r="B47" s="53">
        <v>9256</v>
      </c>
      <c r="C47" s="52" t="s">
        <v>107</v>
      </c>
      <c r="D47" s="54">
        <v>0.12509999999999999</v>
      </c>
      <c r="E47" s="53">
        <v>27</v>
      </c>
      <c r="F47" s="53">
        <v>2</v>
      </c>
      <c r="G47" s="53">
        <v>1</v>
      </c>
      <c r="H47" s="53">
        <v>1</v>
      </c>
      <c r="I47" s="55">
        <v>50</v>
      </c>
      <c r="J47" s="55">
        <v>50</v>
      </c>
      <c r="K47" s="52" t="s">
        <v>48</v>
      </c>
      <c r="L47" s="52" t="s">
        <v>45</v>
      </c>
      <c r="M47" s="52" t="s">
        <v>45</v>
      </c>
      <c r="N47" s="29" t="s">
        <v>344</v>
      </c>
      <c r="O47" s="13" t="s">
        <v>27</v>
      </c>
      <c r="P47" s="57" t="s">
        <v>327</v>
      </c>
    </row>
    <row r="48" spans="1:16" ht="15" customHeight="1" x14ac:dyDescent="0.25">
      <c r="A48" s="52" t="s">
        <v>108</v>
      </c>
      <c r="B48" s="53">
        <v>9056</v>
      </c>
      <c r="C48" s="52" t="s">
        <v>109</v>
      </c>
      <c r="D48" s="58"/>
      <c r="E48" s="53">
        <v>0</v>
      </c>
      <c r="F48" s="53">
        <v>1</v>
      </c>
      <c r="G48" s="53">
        <v>1</v>
      </c>
      <c r="H48" s="58"/>
      <c r="I48" s="55">
        <v>100</v>
      </c>
      <c r="J48" s="58"/>
      <c r="K48" s="52" t="s">
        <v>48</v>
      </c>
      <c r="L48" s="52" t="s">
        <v>48</v>
      </c>
      <c r="M48" s="52" t="s">
        <v>45</v>
      </c>
      <c r="N48" s="4" t="s">
        <v>326</v>
      </c>
      <c r="O48" s="13" t="s">
        <v>26</v>
      </c>
      <c r="P48" s="57" t="s">
        <v>327</v>
      </c>
    </row>
    <row r="49" spans="1:16" ht="15" customHeight="1" x14ac:dyDescent="0.25">
      <c r="A49" s="52" t="s">
        <v>110</v>
      </c>
      <c r="B49" s="53">
        <v>7481</v>
      </c>
      <c r="C49" s="52" t="s">
        <v>111</v>
      </c>
      <c r="D49" s="54">
        <v>370.55250000000001</v>
      </c>
      <c r="E49" s="53">
        <v>20</v>
      </c>
      <c r="F49" s="53">
        <v>1</v>
      </c>
      <c r="G49" s="53">
        <v>1</v>
      </c>
      <c r="H49" s="58"/>
      <c r="I49" s="55">
        <v>100</v>
      </c>
      <c r="J49" s="58"/>
      <c r="K49" s="52" t="s">
        <v>48</v>
      </c>
      <c r="L49" s="52" t="s">
        <v>48</v>
      </c>
      <c r="M49" s="52" t="s">
        <v>48</v>
      </c>
      <c r="N49" s="29" t="s">
        <v>344</v>
      </c>
      <c r="O49" s="13" t="s">
        <v>26</v>
      </c>
      <c r="P49" s="57" t="s">
        <v>327</v>
      </c>
    </row>
    <row r="50" spans="1:16" ht="15" customHeight="1" x14ac:dyDescent="0.25">
      <c r="A50" s="52" t="s">
        <v>112</v>
      </c>
      <c r="B50" s="53">
        <v>7362</v>
      </c>
      <c r="C50" s="52" t="s">
        <v>113</v>
      </c>
      <c r="D50" s="54">
        <v>518.04809999999998</v>
      </c>
      <c r="E50" s="53">
        <v>7</v>
      </c>
      <c r="F50" s="53">
        <v>1</v>
      </c>
      <c r="G50" s="53">
        <v>1</v>
      </c>
      <c r="H50" s="58"/>
      <c r="I50" s="55">
        <v>100</v>
      </c>
      <c r="J50" s="58"/>
      <c r="K50" s="52" t="s">
        <v>48</v>
      </c>
      <c r="L50" s="52" t="s">
        <v>48</v>
      </c>
      <c r="M50" s="52" t="s">
        <v>48</v>
      </c>
      <c r="N50" s="29" t="s">
        <v>344</v>
      </c>
      <c r="O50" s="13" t="s">
        <v>26</v>
      </c>
      <c r="P50" s="57" t="s">
        <v>327</v>
      </c>
    </row>
    <row r="51" spans="1:16" ht="15" customHeight="1" x14ac:dyDescent="0.25">
      <c r="A51" s="52" t="s">
        <v>114</v>
      </c>
      <c r="B51" s="53">
        <v>9120</v>
      </c>
      <c r="C51" s="52" t="s">
        <v>115</v>
      </c>
      <c r="D51" s="54">
        <v>300.61439999999999</v>
      </c>
      <c r="E51" s="53">
        <v>13</v>
      </c>
      <c r="F51" s="53">
        <v>1</v>
      </c>
      <c r="G51" s="53">
        <v>1</v>
      </c>
      <c r="H51" s="58"/>
      <c r="I51" s="55">
        <v>100</v>
      </c>
      <c r="J51" s="58"/>
      <c r="K51" s="52" t="s">
        <v>48</v>
      </c>
      <c r="L51" s="52" t="s">
        <v>48</v>
      </c>
      <c r="M51" s="52" t="s">
        <v>45</v>
      </c>
      <c r="N51" s="29" t="s">
        <v>344</v>
      </c>
      <c r="O51" s="13" t="s">
        <v>26</v>
      </c>
      <c r="P51" s="57" t="s">
        <v>327</v>
      </c>
    </row>
    <row r="52" spans="1:16" ht="15" customHeight="1" x14ac:dyDescent="0.25">
      <c r="A52" s="52" t="s">
        <v>116</v>
      </c>
      <c r="B52" s="53">
        <v>9176</v>
      </c>
      <c r="C52" s="52" t="s">
        <v>117</v>
      </c>
      <c r="D52" s="58"/>
      <c r="E52" s="53">
        <v>34</v>
      </c>
      <c r="F52" s="53">
        <v>1</v>
      </c>
      <c r="G52" s="53">
        <v>1</v>
      </c>
      <c r="H52" s="58"/>
      <c r="I52" s="55">
        <v>100</v>
      </c>
      <c r="J52" s="58"/>
      <c r="K52" s="52" t="s">
        <v>48</v>
      </c>
      <c r="L52" s="52" t="s">
        <v>48</v>
      </c>
      <c r="M52" s="52" t="s">
        <v>45</v>
      </c>
      <c r="N52" s="29" t="s">
        <v>344</v>
      </c>
      <c r="O52" s="13" t="s">
        <v>27</v>
      </c>
      <c r="P52" s="57" t="s">
        <v>327</v>
      </c>
    </row>
    <row r="53" spans="1:16" ht="15" customHeight="1" x14ac:dyDescent="0.25">
      <c r="A53" s="52" t="s">
        <v>118</v>
      </c>
      <c r="B53" s="53">
        <v>9237</v>
      </c>
      <c r="C53" s="52" t="s">
        <v>119</v>
      </c>
      <c r="D53" s="58"/>
      <c r="E53" s="53">
        <v>1</v>
      </c>
      <c r="F53" s="53">
        <v>1</v>
      </c>
      <c r="G53" s="53">
        <v>1</v>
      </c>
      <c r="H53" s="58"/>
      <c r="I53" s="55">
        <v>100</v>
      </c>
      <c r="J53" s="58"/>
      <c r="K53" s="52" t="s">
        <v>48</v>
      </c>
      <c r="L53" s="52" t="s">
        <v>48</v>
      </c>
      <c r="M53" s="52" t="s">
        <v>45</v>
      </c>
      <c r="N53" s="29" t="s">
        <v>344</v>
      </c>
      <c r="O53" s="13" t="s">
        <v>27</v>
      </c>
      <c r="P53" s="57" t="s">
        <v>327</v>
      </c>
    </row>
    <row r="54" spans="1:16" ht="15" customHeight="1" x14ac:dyDescent="0.25">
      <c r="A54" s="52" t="s">
        <v>120</v>
      </c>
      <c r="B54" s="53">
        <v>7373</v>
      </c>
      <c r="C54" s="52" t="s">
        <v>121</v>
      </c>
      <c r="D54" s="54">
        <v>166.92840000000001</v>
      </c>
      <c r="E54" s="53">
        <v>8</v>
      </c>
      <c r="F54" s="58"/>
      <c r="G54" s="58"/>
      <c r="H54" s="58"/>
      <c r="I54" s="58"/>
      <c r="J54" s="58"/>
      <c r="K54" s="52" t="s">
        <v>87</v>
      </c>
      <c r="L54" s="52" t="s">
        <v>87</v>
      </c>
      <c r="M54" s="52" t="s">
        <v>45</v>
      </c>
      <c r="N54" s="4" t="s">
        <v>326</v>
      </c>
      <c r="O54" s="13" t="s">
        <v>26</v>
      </c>
      <c r="P54" s="57" t="s">
        <v>327</v>
      </c>
    </row>
    <row r="55" spans="1:16" ht="15" customHeight="1" x14ac:dyDescent="0.25">
      <c r="A55" s="52" t="s">
        <v>122</v>
      </c>
      <c r="B55" s="53">
        <v>7374</v>
      </c>
      <c r="C55" s="52" t="s">
        <v>123</v>
      </c>
      <c r="D55" s="54">
        <v>92.789100000000005</v>
      </c>
      <c r="E55" s="53">
        <v>15</v>
      </c>
      <c r="F55" s="58"/>
      <c r="G55" s="58"/>
      <c r="H55" s="58"/>
      <c r="I55" s="58"/>
      <c r="J55" s="58"/>
      <c r="K55" s="52" t="s">
        <v>87</v>
      </c>
      <c r="L55" s="52" t="s">
        <v>87</v>
      </c>
      <c r="M55" s="52" t="s">
        <v>45</v>
      </c>
      <c r="N55" s="4" t="s">
        <v>326</v>
      </c>
      <c r="O55" s="13" t="s">
        <v>26</v>
      </c>
      <c r="P55" s="57" t="s">
        <v>327</v>
      </c>
    </row>
    <row r="56" spans="1:16" ht="15" customHeight="1" x14ac:dyDescent="0.25">
      <c r="A56" s="52" t="s">
        <v>124</v>
      </c>
      <c r="B56" s="53">
        <v>7389</v>
      </c>
      <c r="C56" s="52" t="s">
        <v>125</v>
      </c>
      <c r="D56" s="58"/>
      <c r="E56" s="53">
        <v>3</v>
      </c>
      <c r="F56" s="58"/>
      <c r="G56" s="58"/>
      <c r="H56" s="58"/>
      <c r="I56" s="58"/>
      <c r="J56" s="58"/>
      <c r="K56" s="52" t="s">
        <v>87</v>
      </c>
      <c r="L56" s="52" t="s">
        <v>87</v>
      </c>
      <c r="M56" s="52" t="s">
        <v>45</v>
      </c>
      <c r="N56" s="4" t="s">
        <v>326</v>
      </c>
      <c r="O56" s="13" t="s">
        <v>26</v>
      </c>
      <c r="P56" s="57" t="s">
        <v>327</v>
      </c>
    </row>
    <row r="57" spans="1:16" ht="15" customHeight="1" x14ac:dyDescent="0.25">
      <c r="A57" s="52" t="s">
        <v>126</v>
      </c>
      <c r="B57" s="53">
        <v>7408</v>
      </c>
      <c r="C57" s="52" t="s">
        <v>127</v>
      </c>
      <c r="D57" s="58"/>
      <c r="E57" s="53">
        <v>0</v>
      </c>
      <c r="F57" s="58"/>
      <c r="G57" s="58"/>
      <c r="H57" s="58"/>
      <c r="I57" s="58"/>
      <c r="J57" s="58"/>
      <c r="K57" s="52" t="s">
        <v>87</v>
      </c>
      <c r="L57" s="52" t="s">
        <v>87</v>
      </c>
      <c r="M57" s="52" t="s">
        <v>48</v>
      </c>
      <c r="N57" s="4" t="s">
        <v>330</v>
      </c>
      <c r="O57" s="13" t="s">
        <v>27</v>
      </c>
      <c r="P57" s="57" t="s">
        <v>327</v>
      </c>
    </row>
    <row r="58" spans="1:16" ht="15" customHeight="1" x14ac:dyDescent="0.25">
      <c r="A58" s="52" t="s">
        <v>128</v>
      </c>
      <c r="B58" s="53">
        <v>7340</v>
      </c>
      <c r="C58" s="52" t="s">
        <v>129</v>
      </c>
      <c r="D58" s="58"/>
      <c r="E58" s="53">
        <v>0</v>
      </c>
      <c r="F58" s="58"/>
      <c r="G58" s="58"/>
      <c r="H58" s="58"/>
      <c r="I58" s="58"/>
      <c r="J58" s="58"/>
      <c r="K58" s="52" t="s">
        <v>87</v>
      </c>
      <c r="L58" s="52" t="s">
        <v>87</v>
      </c>
      <c r="M58" s="52" t="s">
        <v>48</v>
      </c>
      <c r="N58" s="4" t="s">
        <v>330</v>
      </c>
      <c r="O58" s="13" t="s">
        <v>27</v>
      </c>
      <c r="P58" s="57" t="s">
        <v>327</v>
      </c>
    </row>
    <row r="59" spans="1:16" ht="15" customHeight="1" x14ac:dyDescent="0.25">
      <c r="A59" s="52" t="s">
        <v>130</v>
      </c>
      <c r="B59" s="53">
        <v>9055</v>
      </c>
      <c r="C59" s="52" t="s">
        <v>131</v>
      </c>
      <c r="D59" s="54">
        <v>559.29870000000005</v>
      </c>
      <c r="E59" s="53">
        <v>3</v>
      </c>
      <c r="F59" s="58"/>
      <c r="G59" s="58"/>
      <c r="H59" s="58"/>
      <c r="I59" s="58"/>
      <c r="J59" s="58"/>
      <c r="K59" s="52" t="s">
        <v>87</v>
      </c>
      <c r="L59" s="52" t="s">
        <v>87</v>
      </c>
      <c r="M59" s="52" t="s">
        <v>45</v>
      </c>
      <c r="N59" s="4" t="s">
        <v>326</v>
      </c>
      <c r="O59" s="13" t="s">
        <v>26</v>
      </c>
      <c r="P59" s="57" t="s">
        <v>327</v>
      </c>
    </row>
    <row r="60" spans="1:16" ht="15" customHeight="1" x14ac:dyDescent="0.25">
      <c r="A60" s="52" t="s">
        <v>132</v>
      </c>
      <c r="B60" s="53">
        <v>7400</v>
      </c>
      <c r="C60" s="52" t="s">
        <v>133</v>
      </c>
      <c r="D60" s="54">
        <v>849.92129999999997</v>
      </c>
      <c r="E60" s="53">
        <v>20</v>
      </c>
      <c r="F60" s="58"/>
      <c r="G60" s="58"/>
      <c r="H60" s="58"/>
      <c r="I60" s="58"/>
      <c r="J60" s="58"/>
      <c r="K60" s="52" t="s">
        <v>87</v>
      </c>
      <c r="L60" s="52" t="s">
        <v>87</v>
      </c>
      <c r="M60" s="52" t="s">
        <v>48</v>
      </c>
      <c r="N60" s="4" t="s">
        <v>330</v>
      </c>
      <c r="O60" s="13" t="s">
        <v>27</v>
      </c>
      <c r="P60" s="57" t="s">
        <v>327</v>
      </c>
    </row>
    <row r="61" spans="1:16" ht="15" customHeight="1" x14ac:dyDescent="0.25">
      <c r="A61" s="52" t="s">
        <v>134</v>
      </c>
      <c r="B61" s="53">
        <v>9065</v>
      </c>
      <c r="C61" s="52" t="s">
        <v>135</v>
      </c>
      <c r="D61" s="58"/>
      <c r="E61" s="53">
        <v>0</v>
      </c>
      <c r="F61" s="58"/>
      <c r="G61" s="58"/>
      <c r="H61" s="58"/>
      <c r="I61" s="58"/>
      <c r="J61" s="58"/>
      <c r="K61" s="52" t="s">
        <v>87</v>
      </c>
      <c r="L61" s="52" t="s">
        <v>87</v>
      </c>
      <c r="M61" s="52" t="s">
        <v>45</v>
      </c>
      <c r="N61" s="4" t="s">
        <v>330</v>
      </c>
      <c r="O61" s="13" t="s">
        <v>27</v>
      </c>
      <c r="P61" s="57" t="s">
        <v>327</v>
      </c>
    </row>
    <row r="62" spans="1:16" ht="15" customHeight="1" x14ac:dyDescent="0.25">
      <c r="A62" s="52" t="s">
        <v>136</v>
      </c>
      <c r="B62" s="53">
        <v>9066</v>
      </c>
      <c r="C62" s="52" t="s">
        <v>137</v>
      </c>
      <c r="D62" s="58"/>
      <c r="E62" s="53">
        <v>49</v>
      </c>
      <c r="F62" s="58"/>
      <c r="G62" s="58"/>
      <c r="H62" s="58"/>
      <c r="I62" s="58"/>
      <c r="J62" s="58"/>
      <c r="K62" s="52" t="s">
        <v>87</v>
      </c>
      <c r="L62" s="52" t="s">
        <v>87</v>
      </c>
      <c r="M62" s="52" t="s">
        <v>45</v>
      </c>
      <c r="N62" s="4" t="s">
        <v>330</v>
      </c>
      <c r="O62" s="13" t="s">
        <v>27</v>
      </c>
      <c r="P62" s="57" t="s">
        <v>327</v>
      </c>
    </row>
    <row r="63" spans="1:16" ht="15" customHeight="1" x14ac:dyDescent="0.25">
      <c r="A63" s="52" t="s">
        <v>87</v>
      </c>
      <c r="B63" s="53">
        <v>7190</v>
      </c>
      <c r="C63" s="52" t="s">
        <v>138</v>
      </c>
      <c r="D63" s="58"/>
      <c r="E63" s="53">
        <v>0</v>
      </c>
      <c r="F63" s="58"/>
      <c r="G63" s="58"/>
      <c r="H63" s="58"/>
      <c r="I63" s="58"/>
      <c r="J63" s="58"/>
      <c r="K63" s="52" t="s">
        <v>87</v>
      </c>
      <c r="L63" s="52" t="s">
        <v>87</v>
      </c>
      <c r="M63" s="52" t="s">
        <v>332</v>
      </c>
      <c r="N63" s="4" t="s">
        <v>325</v>
      </c>
      <c r="O63" s="13"/>
      <c r="P63" s="52" t="s">
        <v>332</v>
      </c>
    </row>
    <row r="64" spans="1:16" ht="15" customHeight="1" x14ac:dyDescent="0.25">
      <c r="A64" s="52" t="s">
        <v>139</v>
      </c>
      <c r="B64" s="53">
        <v>9073</v>
      </c>
      <c r="C64" s="52" t="s">
        <v>140</v>
      </c>
      <c r="D64" s="58"/>
      <c r="E64" s="53">
        <v>0</v>
      </c>
      <c r="F64" s="58"/>
      <c r="G64" s="58"/>
      <c r="H64" s="58"/>
      <c r="I64" s="58"/>
      <c r="J64" s="58"/>
      <c r="K64" s="52" t="s">
        <v>87</v>
      </c>
      <c r="L64" s="52" t="s">
        <v>87</v>
      </c>
      <c r="M64" s="52" t="s">
        <v>48</v>
      </c>
      <c r="N64" s="4" t="s">
        <v>330</v>
      </c>
      <c r="O64" s="13" t="s">
        <v>27</v>
      </c>
      <c r="P64" s="57" t="s">
        <v>327</v>
      </c>
    </row>
    <row r="65" spans="1:16" ht="15" customHeight="1" x14ac:dyDescent="0.25">
      <c r="A65" s="52" t="s">
        <v>141</v>
      </c>
      <c r="B65" s="53">
        <v>9074</v>
      </c>
      <c r="C65" s="52" t="s">
        <v>142</v>
      </c>
      <c r="D65" s="58"/>
      <c r="E65" s="53">
        <v>0</v>
      </c>
      <c r="F65" s="58"/>
      <c r="G65" s="58"/>
      <c r="H65" s="58"/>
      <c r="I65" s="58"/>
      <c r="J65" s="58"/>
      <c r="K65" s="52" t="s">
        <v>87</v>
      </c>
      <c r="L65" s="52" t="s">
        <v>87</v>
      </c>
      <c r="M65" s="52" t="s">
        <v>45</v>
      </c>
      <c r="N65" s="4" t="s">
        <v>330</v>
      </c>
      <c r="O65" s="13" t="s">
        <v>27</v>
      </c>
      <c r="P65" s="57" t="s">
        <v>327</v>
      </c>
    </row>
    <row r="66" spans="1:16" ht="15" customHeight="1" x14ac:dyDescent="0.25">
      <c r="A66" s="52" t="s">
        <v>143</v>
      </c>
      <c r="B66" s="53">
        <v>7398</v>
      </c>
      <c r="C66" s="52" t="s">
        <v>144</v>
      </c>
      <c r="D66" s="58"/>
      <c r="E66" s="53">
        <v>0</v>
      </c>
      <c r="F66" s="58"/>
      <c r="G66" s="58"/>
      <c r="H66" s="58"/>
      <c r="I66" s="58"/>
      <c r="J66" s="58"/>
      <c r="K66" s="52" t="s">
        <v>87</v>
      </c>
      <c r="L66" s="52" t="s">
        <v>87</v>
      </c>
      <c r="M66" s="52" t="s">
        <v>45</v>
      </c>
      <c r="N66" s="4" t="s">
        <v>330</v>
      </c>
      <c r="O66" s="13" t="s">
        <v>27</v>
      </c>
      <c r="P66" s="57" t="s">
        <v>327</v>
      </c>
    </row>
    <row r="67" spans="1:16" ht="15" customHeight="1" x14ac:dyDescent="0.25">
      <c r="A67" s="52" t="s">
        <v>145</v>
      </c>
      <c r="B67" s="53">
        <v>7375</v>
      </c>
      <c r="C67" s="52" t="s">
        <v>146</v>
      </c>
      <c r="D67" s="54">
        <v>7.6158000000000001</v>
      </c>
      <c r="E67" s="53">
        <v>2</v>
      </c>
      <c r="F67" s="58"/>
      <c r="G67" s="58"/>
      <c r="H67" s="58"/>
      <c r="I67" s="58"/>
      <c r="J67" s="58"/>
      <c r="K67" s="52" t="s">
        <v>87</v>
      </c>
      <c r="L67" s="52" t="s">
        <v>87</v>
      </c>
      <c r="M67" s="52" t="s">
        <v>48</v>
      </c>
      <c r="N67" s="4" t="s">
        <v>330</v>
      </c>
      <c r="O67" s="13" t="s">
        <v>27</v>
      </c>
      <c r="P67" s="57" t="s">
        <v>327</v>
      </c>
    </row>
    <row r="68" spans="1:16" ht="15" customHeight="1" x14ac:dyDescent="0.25">
      <c r="A68" s="52" t="s">
        <v>147</v>
      </c>
      <c r="B68" s="53">
        <v>9102</v>
      </c>
      <c r="C68" s="52" t="s">
        <v>148</v>
      </c>
      <c r="D68" s="58"/>
      <c r="E68" s="53">
        <v>0</v>
      </c>
      <c r="F68" s="58"/>
      <c r="G68" s="58"/>
      <c r="H68" s="58"/>
      <c r="I68" s="58"/>
      <c r="J68" s="58"/>
      <c r="K68" s="52" t="s">
        <v>87</v>
      </c>
      <c r="L68" s="52" t="s">
        <v>87</v>
      </c>
      <c r="M68" s="52" t="s">
        <v>45</v>
      </c>
      <c r="N68" s="4" t="s">
        <v>326</v>
      </c>
      <c r="O68" s="13" t="s">
        <v>26</v>
      </c>
      <c r="P68" s="57" t="s">
        <v>327</v>
      </c>
    </row>
    <row r="69" spans="1:16" ht="15" customHeight="1" x14ac:dyDescent="0.25">
      <c r="A69" s="52" t="s">
        <v>87</v>
      </c>
      <c r="B69" s="53">
        <v>7181</v>
      </c>
      <c r="C69" s="52" t="s">
        <v>149</v>
      </c>
      <c r="D69" s="58"/>
      <c r="E69" s="53">
        <v>4</v>
      </c>
      <c r="F69" s="58"/>
      <c r="G69" s="58"/>
      <c r="H69" s="58"/>
      <c r="I69" s="58"/>
      <c r="J69" s="58"/>
      <c r="K69" s="52" t="s">
        <v>87</v>
      </c>
      <c r="L69" s="52" t="s">
        <v>87</v>
      </c>
      <c r="M69" s="52" t="s">
        <v>332</v>
      </c>
      <c r="N69" s="29" t="s">
        <v>323</v>
      </c>
      <c r="O69" s="13"/>
      <c r="P69" s="52" t="s">
        <v>332</v>
      </c>
    </row>
    <row r="70" spans="1:16" ht="15" customHeight="1" x14ac:dyDescent="0.25">
      <c r="A70" s="52" t="s">
        <v>87</v>
      </c>
      <c r="B70" s="53">
        <v>7182</v>
      </c>
      <c r="C70" s="52" t="s">
        <v>150</v>
      </c>
      <c r="D70" s="58"/>
      <c r="E70" s="53">
        <v>25</v>
      </c>
      <c r="F70" s="58"/>
      <c r="G70" s="58"/>
      <c r="H70" s="58"/>
      <c r="I70" s="58"/>
      <c r="J70" s="58"/>
      <c r="K70" s="52" t="s">
        <v>87</v>
      </c>
      <c r="L70" s="52" t="s">
        <v>87</v>
      </c>
      <c r="M70" s="52" t="s">
        <v>332</v>
      </c>
      <c r="N70" s="29" t="s">
        <v>323</v>
      </c>
      <c r="O70" s="13"/>
      <c r="P70" s="52" t="s">
        <v>332</v>
      </c>
    </row>
    <row r="71" spans="1:16" ht="15" customHeight="1" x14ac:dyDescent="0.25">
      <c r="A71" s="52" t="s">
        <v>87</v>
      </c>
      <c r="B71" s="53">
        <v>7186</v>
      </c>
      <c r="C71" s="52" t="s">
        <v>151</v>
      </c>
      <c r="D71" s="58"/>
      <c r="E71" s="53">
        <v>13</v>
      </c>
      <c r="F71" s="58"/>
      <c r="G71" s="58"/>
      <c r="H71" s="58"/>
      <c r="I71" s="58"/>
      <c r="J71" s="58"/>
      <c r="K71" s="52" t="s">
        <v>87</v>
      </c>
      <c r="L71" s="52" t="s">
        <v>87</v>
      </c>
      <c r="M71" s="52" t="s">
        <v>332</v>
      </c>
      <c r="N71" s="29" t="s">
        <v>323</v>
      </c>
      <c r="O71" s="13"/>
      <c r="P71" s="52" t="s">
        <v>332</v>
      </c>
    </row>
    <row r="72" spans="1:16" ht="15" customHeight="1" x14ac:dyDescent="0.25">
      <c r="A72" s="52" t="s">
        <v>87</v>
      </c>
      <c r="B72" s="53">
        <v>7187</v>
      </c>
      <c r="C72" s="52" t="s">
        <v>152</v>
      </c>
      <c r="D72" s="58"/>
      <c r="E72" s="53">
        <v>29</v>
      </c>
      <c r="F72" s="58"/>
      <c r="G72" s="58"/>
      <c r="H72" s="58"/>
      <c r="I72" s="58"/>
      <c r="J72" s="58"/>
      <c r="K72" s="52" t="s">
        <v>87</v>
      </c>
      <c r="L72" s="52" t="s">
        <v>87</v>
      </c>
      <c r="M72" s="52" t="s">
        <v>332</v>
      </c>
      <c r="N72" s="29" t="s">
        <v>323</v>
      </c>
      <c r="O72" s="13"/>
      <c r="P72" s="52" t="s">
        <v>332</v>
      </c>
    </row>
    <row r="73" spans="1:16" ht="15" customHeight="1" x14ac:dyDescent="0.25">
      <c r="A73" s="52" t="s">
        <v>87</v>
      </c>
      <c r="B73" s="53">
        <v>7185</v>
      </c>
      <c r="C73" s="52" t="s">
        <v>153</v>
      </c>
      <c r="D73" s="58"/>
      <c r="E73" s="53">
        <v>91</v>
      </c>
      <c r="F73" s="58"/>
      <c r="G73" s="58"/>
      <c r="H73" s="58"/>
      <c r="I73" s="58"/>
      <c r="J73" s="58"/>
      <c r="K73" s="52" t="s">
        <v>87</v>
      </c>
      <c r="L73" s="52" t="s">
        <v>87</v>
      </c>
      <c r="M73" s="52" t="s">
        <v>332</v>
      </c>
      <c r="N73" s="29" t="s">
        <v>323</v>
      </c>
      <c r="O73" s="13"/>
      <c r="P73" s="52" t="s">
        <v>332</v>
      </c>
    </row>
    <row r="74" spans="1:16" ht="15" customHeight="1" x14ac:dyDescent="0.25">
      <c r="A74" s="52" t="s">
        <v>154</v>
      </c>
      <c r="B74" s="53">
        <v>9114</v>
      </c>
      <c r="C74" s="52" t="s">
        <v>155</v>
      </c>
      <c r="D74" s="58"/>
      <c r="E74" s="53">
        <v>2</v>
      </c>
      <c r="F74" s="58"/>
      <c r="G74" s="58"/>
      <c r="H74" s="58"/>
      <c r="I74" s="58"/>
      <c r="J74" s="58"/>
      <c r="K74" s="52" t="s">
        <v>87</v>
      </c>
      <c r="L74" s="52" t="s">
        <v>87</v>
      </c>
      <c r="M74" s="52" t="s">
        <v>48</v>
      </c>
      <c r="N74" s="4" t="s">
        <v>326</v>
      </c>
      <c r="O74" s="13" t="s">
        <v>26</v>
      </c>
      <c r="P74" s="13" t="s">
        <v>327</v>
      </c>
    </row>
    <row r="75" spans="1:16" ht="15" customHeight="1" x14ac:dyDescent="0.25">
      <c r="A75" s="52" t="s">
        <v>156</v>
      </c>
      <c r="B75" s="53">
        <v>9117</v>
      </c>
      <c r="C75" s="52" t="s">
        <v>157</v>
      </c>
      <c r="D75" s="54">
        <v>1514.8269</v>
      </c>
      <c r="E75" s="53">
        <v>13</v>
      </c>
      <c r="F75" s="58"/>
      <c r="G75" s="58"/>
      <c r="H75" s="58"/>
      <c r="I75" s="58"/>
      <c r="J75" s="58"/>
      <c r="K75" s="52" t="s">
        <v>87</v>
      </c>
      <c r="L75" s="52" t="s">
        <v>87</v>
      </c>
      <c r="M75" s="52" t="s">
        <v>48</v>
      </c>
      <c r="N75" s="4" t="s">
        <v>326</v>
      </c>
      <c r="O75" s="13" t="s">
        <v>26</v>
      </c>
      <c r="P75" s="13" t="s">
        <v>327</v>
      </c>
    </row>
    <row r="76" spans="1:16" ht="15" customHeight="1" x14ac:dyDescent="0.25">
      <c r="A76" s="52" t="s">
        <v>158</v>
      </c>
      <c r="B76" s="53">
        <v>9119</v>
      </c>
      <c r="C76" s="52" t="s">
        <v>159</v>
      </c>
      <c r="D76" s="58"/>
      <c r="E76" s="53">
        <v>1</v>
      </c>
      <c r="F76" s="58"/>
      <c r="G76" s="58"/>
      <c r="H76" s="58"/>
      <c r="I76" s="58"/>
      <c r="J76" s="58"/>
      <c r="K76" s="52" t="s">
        <v>87</v>
      </c>
      <c r="L76" s="52" t="s">
        <v>87</v>
      </c>
      <c r="M76" s="52" t="s">
        <v>45</v>
      </c>
      <c r="N76" s="4" t="s">
        <v>326</v>
      </c>
      <c r="O76" s="13" t="s">
        <v>26</v>
      </c>
      <c r="P76" s="13" t="s">
        <v>327</v>
      </c>
    </row>
    <row r="77" spans="1:16" ht="15" customHeight="1" x14ac:dyDescent="0.25">
      <c r="A77" s="52" t="s">
        <v>87</v>
      </c>
      <c r="B77" s="53">
        <v>7534</v>
      </c>
      <c r="C77" s="52" t="s">
        <v>160</v>
      </c>
      <c r="D77" s="58"/>
      <c r="E77" s="53">
        <v>297</v>
      </c>
      <c r="F77" s="58"/>
      <c r="G77" s="58"/>
      <c r="H77" s="58"/>
      <c r="I77" s="58"/>
      <c r="J77" s="58"/>
      <c r="K77" s="52" t="s">
        <v>87</v>
      </c>
      <c r="L77" s="52" t="s">
        <v>87</v>
      </c>
      <c r="M77" s="52" t="s">
        <v>332</v>
      </c>
      <c r="N77" s="4" t="s">
        <v>325</v>
      </c>
      <c r="O77" s="13"/>
      <c r="P77" s="52" t="s">
        <v>332</v>
      </c>
    </row>
    <row r="78" spans="1:16" ht="15" customHeight="1" x14ac:dyDescent="0.25">
      <c r="A78" s="52" t="s">
        <v>87</v>
      </c>
      <c r="B78" s="53">
        <v>7535</v>
      </c>
      <c r="C78" s="52" t="s">
        <v>161</v>
      </c>
      <c r="D78" s="58"/>
      <c r="E78" s="53">
        <v>1308</v>
      </c>
      <c r="F78" s="58"/>
      <c r="G78" s="58"/>
      <c r="H78" s="58"/>
      <c r="I78" s="58"/>
      <c r="J78" s="58"/>
      <c r="K78" s="52" t="s">
        <v>87</v>
      </c>
      <c r="L78" s="52" t="s">
        <v>87</v>
      </c>
      <c r="M78" s="52" t="s">
        <v>332</v>
      </c>
      <c r="N78" s="4" t="s">
        <v>325</v>
      </c>
      <c r="O78" s="13"/>
      <c r="P78" s="52" t="s">
        <v>332</v>
      </c>
    </row>
    <row r="79" spans="1:16" ht="15" customHeight="1" x14ac:dyDescent="0.25">
      <c r="A79" s="52" t="s">
        <v>162</v>
      </c>
      <c r="B79" s="53">
        <v>9173</v>
      </c>
      <c r="C79" s="52" t="s">
        <v>163</v>
      </c>
      <c r="D79" s="54">
        <v>0.38700000000000001</v>
      </c>
      <c r="E79" s="53">
        <v>3</v>
      </c>
      <c r="F79" s="58"/>
      <c r="G79" s="58"/>
      <c r="H79" s="58"/>
      <c r="I79" s="58"/>
      <c r="J79" s="58"/>
      <c r="K79" s="52" t="s">
        <v>87</v>
      </c>
      <c r="L79" s="52" t="s">
        <v>87</v>
      </c>
      <c r="M79" s="52" t="s">
        <v>45</v>
      </c>
      <c r="N79" s="4" t="s">
        <v>346</v>
      </c>
      <c r="O79" s="13" t="s">
        <v>27</v>
      </c>
      <c r="P79" s="13" t="s">
        <v>327</v>
      </c>
    </row>
    <row r="80" spans="1:16" ht="15" customHeight="1" x14ac:dyDescent="0.25">
      <c r="A80" s="52" t="s">
        <v>164</v>
      </c>
      <c r="B80" s="53">
        <v>9175</v>
      </c>
      <c r="C80" s="52" t="s">
        <v>165</v>
      </c>
      <c r="D80" s="58"/>
      <c r="E80" s="53">
        <v>0</v>
      </c>
      <c r="F80" s="58"/>
      <c r="G80" s="58"/>
      <c r="H80" s="58"/>
      <c r="I80" s="58"/>
      <c r="J80" s="58"/>
      <c r="K80" s="52" t="s">
        <v>87</v>
      </c>
      <c r="L80" s="52" t="s">
        <v>87</v>
      </c>
      <c r="M80" s="52" t="s">
        <v>45</v>
      </c>
      <c r="N80" s="4" t="s">
        <v>346</v>
      </c>
      <c r="O80" s="13" t="s">
        <v>27</v>
      </c>
      <c r="P80" s="13" t="s">
        <v>327</v>
      </c>
    </row>
    <row r="81" spans="1:16" ht="15" customHeight="1" x14ac:dyDescent="0.25">
      <c r="A81" s="52" t="s">
        <v>166</v>
      </c>
      <c r="B81" s="53">
        <v>9177</v>
      </c>
      <c r="C81" s="52" t="s">
        <v>167</v>
      </c>
      <c r="D81" s="54">
        <v>3.5999999999999999E-3</v>
      </c>
      <c r="E81" s="53">
        <v>85</v>
      </c>
      <c r="F81" s="58"/>
      <c r="G81" s="58"/>
      <c r="H81" s="58"/>
      <c r="I81" s="58"/>
      <c r="J81" s="58"/>
      <c r="K81" s="52" t="s">
        <v>87</v>
      </c>
      <c r="L81" s="52" t="s">
        <v>87</v>
      </c>
      <c r="M81" s="52" t="s">
        <v>45</v>
      </c>
      <c r="N81" s="4" t="s">
        <v>346</v>
      </c>
      <c r="O81" s="13" t="s">
        <v>27</v>
      </c>
      <c r="P81" s="13" t="s">
        <v>327</v>
      </c>
    </row>
    <row r="82" spans="1:16" ht="15" customHeight="1" x14ac:dyDescent="0.25">
      <c r="A82" s="52" t="s">
        <v>168</v>
      </c>
      <c r="B82" s="53">
        <v>7313</v>
      </c>
      <c r="C82" s="52" t="s">
        <v>169</v>
      </c>
      <c r="D82" s="58"/>
      <c r="E82" s="53">
        <v>0</v>
      </c>
      <c r="F82" s="58"/>
      <c r="G82" s="58"/>
      <c r="H82" s="58"/>
      <c r="I82" s="58"/>
      <c r="J82" s="58"/>
      <c r="K82" s="52" t="s">
        <v>87</v>
      </c>
      <c r="L82" s="52" t="s">
        <v>87</v>
      </c>
      <c r="M82" s="52" t="s">
        <v>45</v>
      </c>
      <c r="N82" s="4" t="s">
        <v>326</v>
      </c>
      <c r="O82" s="13" t="s">
        <v>26</v>
      </c>
      <c r="P82" s="13" t="s">
        <v>327</v>
      </c>
    </row>
    <row r="83" spans="1:16" ht="15" customHeight="1" x14ac:dyDescent="0.25">
      <c r="A83" s="52" t="s">
        <v>170</v>
      </c>
      <c r="B83" s="53">
        <v>9288</v>
      </c>
      <c r="C83" s="52" t="s">
        <v>171</v>
      </c>
      <c r="D83" s="58"/>
      <c r="E83" s="53">
        <v>236</v>
      </c>
      <c r="F83" s="58"/>
      <c r="G83" s="58"/>
      <c r="H83" s="58"/>
      <c r="I83" s="58"/>
      <c r="J83" s="58"/>
      <c r="K83" s="52" t="s">
        <v>87</v>
      </c>
      <c r="L83" s="52" t="s">
        <v>87</v>
      </c>
      <c r="M83" s="52" t="s">
        <v>45</v>
      </c>
      <c r="N83" s="4" t="s">
        <v>347</v>
      </c>
      <c r="O83" s="13" t="s">
        <v>24</v>
      </c>
      <c r="P83" s="13" t="s">
        <v>327</v>
      </c>
    </row>
    <row r="84" spans="1:16" ht="15" customHeight="1" x14ac:dyDescent="0.25">
      <c r="A84" s="52" t="s">
        <v>172</v>
      </c>
      <c r="B84" s="53">
        <v>7354</v>
      </c>
      <c r="C84" s="52" t="s">
        <v>173</v>
      </c>
      <c r="D84" s="54">
        <v>1.0620000000000001</v>
      </c>
      <c r="E84" s="53">
        <v>2</v>
      </c>
      <c r="F84" s="58"/>
      <c r="G84" s="58"/>
      <c r="H84" s="58"/>
      <c r="I84" s="58"/>
      <c r="J84" s="58"/>
      <c r="K84" s="52" t="s">
        <v>87</v>
      </c>
      <c r="L84" s="52" t="s">
        <v>87</v>
      </c>
      <c r="M84" s="52" t="s">
        <v>48</v>
      </c>
      <c r="N84" s="4"/>
      <c r="O84" s="13"/>
      <c r="P84" s="13" t="s">
        <v>327</v>
      </c>
    </row>
    <row r="85" spans="1:16" ht="15" customHeight="1" x14ac:dyDescent="0.25">
      <c r="A85" s="52" t="s">
        <v>174</v>
      </c>
      <c r="B85" s="53">
        <v>9186</v>
      </c>
      <c r="C85" s="52" t="s">
        <v>175</v>
      </c>
      <c r="D85" s="58"/>
      <c r="E85" s="53">
        <v>0</v>
      </c>
      <c r="F85" s="58"/>
      <c r="G85" s="58"/>
      <c r="H85" s="58"/>
      <c r="I85" s="58"/>
      <c r="J85" s="58"/>
      <c r="K85" s="52" t="s">
        <v>87</v>
      </c>
      <c r="L85" s="52" t="s">
        <v>87</v>
      </c>
      <c r="M85" s="52" t="s">
        <v>45</v>
      </c>
      <c r="N85" s="4" t="s">
        <v>346</v>
      </c>
      <c r="O85" s="13" t="s">
        <v>27</v>
      </c>
      <c r="P85" s="13" t="s">
        <v>327</v>
      </c>
    </row>
    <row r="86" spans="1:16" ht="15" customHeight="1" x14ac:dyDescent="0.25">
      <c r="A86" s="52" t="s">
        <v>176</v>
      </c>
      <c r="B86" s="53">
        <v>9191</v>
      </c>
      <c r="C86" s="52" t="s">
        <v>177</v>
      </c>
      <c r="D86" s="58"/>
      <c r="E86" s="53">
        <v>0</v>
      </c>
      <c r="F86" s="58"/>
      <c r="G86" s="58"/>
      <c r="H86" s="58"/>
      <c r="I86" s="58"/>
      <c r="J86" s="58"/>
      <c r="K86" s="52" t="s">
        <v>87</v>
      </c>
      <c r="L86" s="52" t="s">
        <v>87</v>
      </c>
      <c r="M86" s="52" t="s">
        <v>45</v>
      </c>
      <c r="N86" s="4" t="s">
        <v>331</v>
      </c>
      <c r="O86" s="13" t="s">
        <v>26</v>
      </c>
      <c r="P86" s="13" t="s">
        <v>327</v>
      </c>
    </row>
    <row r="87" spans="1:16" ht="15" customHeight="1" x14ac:dyDescent="0.25">
      <c r="A87" s="52" t="s">
        <v>178</v>
      </c>
      <c r="B87" s="53">
        <v>7324</v>
      </c>
      <c r="C87" s="52" t="s">
        <v>179</v>
      </c>
      <c r="D87" s="58"/>
      <c r="E87" s="53">
        <v>0</v>
      </c>
      <c r="F87" s="58"/>
      <c r="G87" s="58"/>
      <c r="H87" s="58"/>
      <c r="I87" s="58"/>
      <c r="J87" s="58"/>
      <c r="K87" s="52" t="s">
        <v>87</v>
      </c>
      <c r="L87" s="52" t="s">
        <v>87</v>
      </c>
      <c r="M87" s="52" t="s">
        <v>48</v>
      </c>
      <c r="N87" s="4" t="s">
        <v>326</v>
      </c>
      <c r="O87" s="13" t="s">
        <v>26</v>
      </c>
      <c r="P87" s="13" t="s">
        <v>327</v>
      </c>
    </row>
    <row r="88" spans="1:16" ht="15" customHeight="1" x14ac:dyDescent="0.25">
      <c r="A88" s="52" t="s">
        <v>180</v>
      </c>
      <c r="B88" s="53">
        <v>9198</v>
      </c>
      <c r="C88" s="52" t="s">
        <v>181</v>
      </c>
      <c r="D88" s="58"/>
      <c r="E88" s="53">
        <v>0</v>
      </c>
      <c r="F88" s="58"/>
      <c r="G88" s="58"/>
      <c r="H88" s="58"/>
      <c r="I88" s="58"/>
      <c r="J88" s="58"/>
      <c r="K88" s="52" t="s">
        <v>87</v>
      </c>
      <c r="L88" s="52" t="s">
        <v>87</v>
      </c>
      <c r="M88" s="52" t="s">
        <v>45</v>
      </c>
      <c r="N88" s="4" t="s">
        <v>326</v>
      </c>
      <c r="O88" s="13" t="s">
        <v>26</v>
      </c>
      <c r="P88" s="13" t="s">
        <v>327</v>
      </c>
    </row>
    <row r="89" spans="1:16" ht="15" customHeight="1" x14ac:dyDescent="0.25">
      <c r="A89" s="52" t="s">
        <v>87</v>
      </c>
      <c r="B89" s="53">
        <v>81</v>
      </c>
      <c r="C89" s="52" t="s">
        <v>182</v>
      </c>
      <c r="D89" s="58"/>
      <c r="E89" s="53">
        <v>0</v>
      </c>
      <c r="F89" s="58"/>
      <c r="G89" s="58"/>
      <c r="H89" s="58"/>
      <c r="I89" s="58"/>
      <c r="J89" s="58"/>
      <c r="K89" s="52" t="s">
        <v>87</v>
      </c>
      <c r="L89" s="52" t="s">
        <v>87</v>
      </c>
      <c r="M89" s="52" t="s">
        <v>332</v>
      </c>
      <c r="N89" s="4" t="s">
        <v>325</v>
      </c>
      <c r="O89" s="13"/>
      <c r="P89" s="52" t="s">
        <v>332</v>
      </c>
    </row>
    <row r="90" spans="1:16" ht="15" customHeight="1" x14ac:dyDescent="0.25">
      <c r="A90" s="52" t="s">
        <v>183</v>
      </c>
      <c r="B90" s="53">
        <v>7342</v>
      </c>
      <c r="C90" s="52" t="s">
        <v>184</v>
      </c>
      <c r="D90" s="58"/>
      <c r="E90" s="53">
        <v>3</v>
      </c>
      <c r="F90" s="58"/>
      <c r="G90" s="58"/>
      <c r="H90" s="58"/>
      <c r="I90" s="58"/>
      <c r="J90" s="58"/>
      <c r="K90" s="52" t="s">
        <v>87</v>
      </c>
      <c r="L90" s="52" t="s">
        <v>87</v>
      </c>
      <c r="M90" s="52" t="s">
        <v>48</v>
      </c>
      <c r="N90" s="4" t="s">
        <v>345</v>
      </c>
      <c r="O90" s="13" t="s">
        <v>27</v>
      </c>
      <c r="P90" s="13" t="s">
        <v>327</v>
      </c>
    </row>
    <row r="91" spans="1:16" ht="15" customHeight="1" x14ac:dyDescent="0.25">
      <c r="A91" s="52" t="s">
        <v>185</v>
      </c>
      <c r="B91" s="53">
        <v>9210</v>
      </c>
      <c r="C91" s="52" t="s">
        <v>186</v>
      </c>
      <c r="D91" s="58"/>
      <c r="E91" s="53">
        <v>0</v>
      </c>
      <c r="F91" s="58"/>
      <c r="G91" s="58"/>
      <c r="H91" s="58"/>
      <c r="I91" s="58"/>
      <c r="J91" s="58"/>
      <c r="K91" s="52" t="s">
        <v>87</v>
      </c>
      <c r="L91" s="52" t="s">
        <v>87</v>
      </c>
      <c r="M91" s="52" t="s">
        <v>48</v>
      </c>
      <c r="N91" s="29" t="s">
        <v>335</v>
      </c>
      <c r="O91" s="13" t="s">
        <v>27</v>
      </c>
      <c r="P91" s="13" t="s">
        <v>327</v>
      </c>
    </row>
    <row r="92" spans="1:16" ht="15" customHeight="1" x14ac:dyDescent="0.25">
      <c r="A92" s="52" t="s">
        <v>87</v>
      </c>
      <c r="B92" s="53">
        <v>7532</v>
      </c>
      <c r="C92" s="52" t="s">
        <v>187</v>
      </c>
      <c r="D92" s="58"/>
      <c r="E92" s="53">
        <v>2073</v>
      </c>
      <c r="F92" s="58"/>
      <c r="G92" s="58"/>
      <c r="H92" s="58"/>
      <c r="I92" s="58"/>
      <c r="J92" s="58"/>
      <c r="K92" s="52" t="s">
        <v>87</v>
      </c>
      <c r="L92" s="52" t="s">
        <v>87</v>
      </c>
      <c r="M92" s="52" t="s">
        <v>332</v>
      </c>
      <c r="N92" s="29" t="s">
        <v>324</v>
      </c>
      <c r="O92" s="13"/>
      <c r="P92" s="52" t="s">
        <v>332</v>
      </c>
    </row>
    <row r="93" spans="1:16" ht="15" customHeight="1" x14ac:dyDescent="0.25">
      <c r="A93" s="52" t="s">
        <v>87</v>
      </c>
      <c r="B93" s="53">
        <v>7533</v>
      </c>
      <c r="C93" s="52" t="s">
        <v>188</v>
      </c>
      <c r="D93" s="58"/>
      <c r="E93" s="53">
        <v>1921</v>
      </c>
      <c r="F93" s="58"/>
      <c r="G93" s="58"/>
      <c r="H93" s="58"/>
      <c r="I93" s="58"/>
      <c r="J93" s="58"/>
      <c r="K93" s="52" t="s">
        <v>87</v>
      </c>
      <c r="L93" s="52" t="s">
        <v>87</v>
      </c>
      <c r="M93" s="52" t="s">
        <v>332</v>
      </c>
      <c r="N93" s="29" t="s">
        <v>324</v>
      </c>
      <c r="O93" s="13"/>
      <c r="P93" s="52" t="s">
        <v>332</v>
      </c>
    </row>
    <row r="94" spans="1:16" ht="15" customHeight="1" x14ac:dyDescent="0.25">
      <c r="A94" s="52" t="s">
        <v>87</v>
      </c>
      <c r="B94" s="53">
        <v>7531</v>
      </c>
      <c r="C94" s="52" t="s">
        <v>189</v>
      </c>
      <c r="D94" s="58"/>
      <c r="E94" s="53">
        <v>73</v>
      </c>
      <c r="F94" s="58"/>
      <c r="G94" s="58"/>
      <c r="H94" s="58"/>
      <c r="I94" s="58"/>
      <c r="J94" s="58"/>
      <c r="K94" s="52" t="s">
        <v>87</v>
      </c>
      <c r="L94" s="52" t="s">
        <v>87</v>
      </c>
      <c r="M94" s="52" t="s">
        <v>332</v>
      </c>
      <c r="N94" s="29" t="s">
        <v>324</v>
      </c>
      <c r="O94" s="13"/>
      <c r="P94" s="52" t="s">
        <v>332</v>
      </c>
    </row>
    <row r="95" spans="1:16" ht="15" customHeight="1" x14ac:dyDescent="0.25">
      <c r="A95" s="52" t="s">
        <v>190</v>
      </c>
      <c r="B95" s="53">
        <v>9223</v>
      </c>
      <c r="C95" s="52" t="s">
        <v>191</v>
      </c>
      <c r="D95" s="54">
        <v>224.73269999999999</v>
      </c>
      <c r="E95" s="53">
        <v>23</v>
      </c>
      <c r="F95" s="58"/>
      <c r="G95" s="58"/>
      <c r="H95" s="58"/>
      <c r="I95" s="58"/>
      <c r="J95" s="58"/>
      <c r="K95" s="52" t="s">
        <v>87</v>
      </c>
      <c r="L95" s="52" t="s">
        <v>87</v>
      </c>
      <c r="M95" s="52" t="s">
        <v>48</v>
      </c>
      <c r="N95" s="4" t="s">
        <v>334</v>
      </c>
      <c r="O95" s="5" t="s">
        <v>28</v>
      </c>
      <c r="P95" s="52" t="s">
        <v>327</v>
      </c>
    </row>
    <row r="96" spans="1:16" ht="15" customHeight="1" x14ac:dyDescent="0.25">
      <c r="A96" s="52" t="s">
        <v>192</v>
      </c>
      <c r="B96" s="53">
        <v>9232</v>
      </c>
      <c r="C96" s="52" t="s">
        <v>193</v>
      </c>
      <c r="D96" s="54">
        <v>0.36630000000000001</v>
      </c>
      <c r="E96" s="53">
        <v>14</v>
      </c>
      <c r="F96" s="58"/>
      <c r="G96" s="58"/>
      <c r="H96" s="58"/>
      <c r="I96" s="58"/>
      <c r="J96" s="58"/>
      <c r="K96" s="52" t="s">
        <v>87</v>
      </c>
      <c r="L96" s="52" t="s">
        <v>87</v>
      </c>
      <c r="M96" s="52" t="s">
        <v>45</v>
      </c>
      <c r="N96" s="4" t="s">
        <v>346</v>
      </c>
      <c r="O96" s="13" t="s">
        <v>27</v>
      </c>
      <c r="P96" s="13" t="s">
        <v>327</v>
      </c>
    </row>
    <row r="97" spans="1:16" ht="15" customHeight="1" x14ac:dyDescent="0.25">
      <c r="A97" s="52" t="s">
        <v>194</v>
      </c>
      <c r="B97" s="53">
        <v>9233</v>
      </c>
      <c r="C97" s="52" t="s">
        <v>195</v>
      </c>
      <c r="D97" s="58"/>
      <c r="E97" s="53">
        <v>4</v>
      </c>
      <c r="F97" s="58"/>
      <c r="G97" s="58"/>
      <c r="H97" s="58"/>
      <c r="I97" s="58"/>
      <c r="J97" s="58"/>
      <c r="K97" s="52" t="s">
        <v>87</v>
      </c>
      <c r="L97" s="52" t="s">
        <v>87</v>
      </c>
      <c r="M97" s="52" t="s">
        <v>45</v>
      </c>
      <c r="N97" s="4" t="s">
        <v>346</v>
      </c>
      <c r="O97" s="13" t="s">
        <v>27</v>
      </c>
      <c r="P97" s="13" t="s">
        <v>327</v>
      </c>
    </row>
    <row r="98" spans="1:16" ht="15" customHeight="1" x14ac:dyDescent="0.25">
      <c r="A98" s="52" t="s">
        <v>196</v>
      </c>
      <c r="B98" s="53">
        <v>9234</v>
      </c>
      <c r="C98" s="52" t="s">
        <v>197</v>
      </c>
      <c r="D98" s="54">
        <v>0.4617</v>
      </c>
      <c r="E98" s="53">
        <v>7</v>
      </c>
      <c r="F98" s="58"/>
      <c r="G98" s="58"/>
      <c r="H98" s="58"/>
      <c r="I98" s="58"/>
      <c r="J98" s="58"/>
      <c r="K98" s="52" t="s">
        <v>87</v>
      </c>
      <c r="L98" s="52" t="s">
        <v>87</v>
      </c>
      <c r="M98" s="52" t="s">
        <v>45</v>
      </c>
      <c r="N98" s="4" t="s">
        <v>346</v>
      </c>
      <c r="O98" s="13" t="s">
        <v>27</v>
      </c>
      <c r="P98" s="13" t="s">
        <v>327</v>
      </c>
    </row>
    <row r="99" spans="1:16" ht="15" customHeight="1" x14ac:dyDescent="0.25">
      <c r="A99" s="52" t="s">
        <v>198</v>
      </c>
      <c r="B99" s="53">
        <v>9235</v>
      </c>
      <c r="C99" s="52" t="s">
        <v>199</v>
      </c>
      <c r="D99" s="58"/>
      <c r="E99" s="53">
        <v>0</v>
      </c>
      <c r="F99" s="58"/>
      <c r="G99" s="58"/>
      <c r="H99" s="58"/>
      <c r="I99" s="58"/>
      <c r="J99" s="58"/>
      <c r="K99" s="52" t="s">
        <v>87</v>
      </c>
      <c r="L99" s="52" t="s">
        <v>87</v>
      </c>
      <c r="M99" s="52" t="s">
        <v>45</v>
      </c>
      <c r="N99" s="4" t="s">
        <v>346</v>
      </c>
      <c r="O99" s="13" t="s">
        <v>27</v>
      </c>
      <c r="P99" s="13" t="s">
        <v>327</v>
      </c>
    </row>
    <row r="100" spans="1:16" ht="15" customHeight="1" x14ac:dyDescent="0.25">
      <c r="A100" s="52" t="s">
        <v>200</v>
      </c>
      <c r="B100" s="53">
        <v>9236</v>
      </c>
      <c r="C100" s="52" t="s">
        <v>201</v>
      </c>
      <c r="D100" s="54">
        <v>5.9526000000000003</v>
      </c>
      <c r="E100" s="53">
        <v>2</v>
      </c>
      <c r="F100" s="58"/>
      <c r="G100" s="58"/>
      <c r="H100" s="58"/>
      <c r="I100" s="58"/>
      <c r="J100" s="58"/>
      <c r="K100" s="52" t="s">
        <v>87</v>
      </c>
      <c r="L100" s="52" t="s">
        <v>87</v>
      </c>
      <c r="M100" s="52" t="s">
        <v>45</v>
      </c>
      <c r="N100" s="4" t="s">
        <v>346</v>
      </c>
      <c r="O100" s="13" t="s">
        <v>27</v>
      </c>
      <c r="P100" s="13" t="s">
        <v>327</v>
      </c>
    </row>
    <row r="101" spans="1:16" ht="15" customHeight="1" x14ac:dyDescent="0.25">
      <c r="A101" s="52" t="s">
        <v>202</v>
      </c>
      <c r="B101" s="53">
        <v>9253</v>
      </c>
      <c r="C101" s="52" t="s">
        <v>203</v>
      </c>
      <c r="D101" s="58"/>
      <c r="E101" s="53">
        <v>0</v>
      </c>
      <c r="F101" s="58"/>
      <c r="G101" s="58"/>
      <c r="H101" s="58"/>
      <c r="I101" s="58"/>
      <c r="J101" s="58"/>
      <c r="K101" s="52" t="s">
        <v>87</v>
      </c>
      <c r="L101" s="52" t="s">
        <v>87</v>
      </c>
      <c r="M101" s="52" t="s">
        <v>45</v>
      </c>
      <c r="N101" s="4" t="s">
        <v>346</v>
      </c>
      <c r="O101" s="13" t="s">
        <v>27</v>
      </c>
      <c r="P101" s="13" t="s">
        <v>327</v>
      </c>
    </row>
    <row r="102" spans="1:16" ht="15" customHeight="1" x14ac:dyDescent="0.25">
      <c r="A102" s="52" t="s">
        <v>204</v>
      </c>
      <c r="B102" s="53">
        <v>9255</v>
      </c>
      <c r="C102" s="52" t="s">
        <v>205</v>
      </c>
      <c r="D102" s="58"/>
      <c r="E102" s="53">
        <v>0</v>
      </c>
      <c r="F102" s="58"/>
      <c r="G102" s="58"/>
      <c r="H102" s="58"/>
      <c r="I102" s="58"/>
      <c r="J102" s="58"/>
      <c r="K102" s="52" t="s">
        <v>87</v>
      </c>
      <c r="L102" s="52" t="s">
        <v>87</v>
      </c>
      <c r="M102" s="52" t="s">
        <v>45</v>
      </c>
      <c r="N102" s="4" t="s">
        <v>346</v>
      </c>
      <c r="O102" s="13" t="s">
        <v>27</v>
      </c>
      <c r="P102" s="13" t="s">
        <v>327</v>
      </c>
    </row>
    <row r="103" spans="1:16" ht="15" customHeight="1" x14ac:dyDescent="0.25">
      <c r="A103" s="52" t="s">
        <v>206</v>
      </c>
      <c r="B103" s="53">
        <v>9257</v>
      </c>
      <c r="C103" s="52" t="s">
        <v>207</v>
      </c>
      <c r="D103" s="54">
        <v>16.708500000000001</v>
      </c>
      <c r="E103" s="53">
        <v>2</v>
      </c>
      <c r="F103" s="58"/>
      <c r="G103" s="58"/>
      <c r="H103" s="58"/>
      <c r="I103" s="58"/>
      <c r="J103" s="58"/>
      <c r="K103" s="52" t="s">
        <v>87</v>
      </c>
      <c r="L103" s="52" t="s">
        <v>87</v>
      </c>
      <c r="M103" s="52" t="s">
        <v>45</v>
      </c>
      <c r="N103" s="4" t="s">
        <v>346</v>
      </c>
      <c r="O103" s="13" t="s">
        <v>27</v>
      </c>
      <c r="P103" s="13" t="s">
        <v>327</v>
      </c>
    </row>
    <row r="104" spans="1:16" ht="15" customHeight="1" x14ac:dyDescent="0.25">
      <c r="A104" s="52" t="s">
        <v>208</v>
      </c>
      <c r="B104" s="53">
        <v>9260</v>
      </c>
      <c r="C104" s="52" t="s">
        <v>209</v>
      </c>
      <c r="D104" s="58"/>
      <c r="E104" s="53">
        <v>0</v>
      </c>
      <c r="F104" s="58"/>
      <c r="G104" s="58"/>
      <c r="H104" s="58"/>
      <c r="I104" s="58"/>
      <c r="J104" s="58"/>
      <c r="K104" s="52" t="s">
        <v>87</v>
      </c>
      <c r="L104" s="52" t="s">
        <v>87</v>
      </c>
      <c r="M104" s="52" t="s">
        <v>45</v>
      </c>
      <c r="N104" s="4" t="s">
        <v>346</v>
      </c>
      <c r="O104" s="13" t="s">
        <v>27</v>
      </c>
      <c r="P104" s="13" t="s">
        <v>327</v>
      </c>
    </row>
    <row r="105" spans="1:16" ht="15" customHeight="1" x14ac:dyDescent="0.25">
      <c r="A105" s="52" t="s">
        <v>210</v>
      </c>
      <c r="B105" s="53">
        <v>7419</v>
      </c>
      <c r="C105" s="52" t="s">
        <v>211</v>
      </c>
      <c r="D105" s="58"/>
      <c r="E105" s="53">
        <v>0</v>
      </c>
      <c r="F105" s="58"/>
      <c r="G105" s="58"/>
      <c r="H105" s="58"/>
      <c r="I105" s="58"/>
      <c r="J105" s="58"/>
      <c r="K105" s="52" t="s">
        <v>87</v>
      </c>
      <c r="L105" s="52" t="s">
        <v>87</v>
      </c>
      <c r="M105" s="52" t="s">
        <v>45</v>
      </c>
      <c r="N105" s="4" t="s">
        <v>346</v>
      </c>
      <c r="O105" s="13" t="s">
        <v>27</v>
      </c>
      <c r="P105" s="13" t="s">
        <v>327</v>
      </c>
    </row>
    <row r="106" spans="1:16" ht="15" customHeight="1" x14ac:dyDescent="0.25">
      <c r="A106" s="52" t="s">
        <v>87</v>
      </c>
      <c r="B106" s="53">
        <v>201</v>
      </c>
      <c r="C106" s="52" t="s">
        <v>212</v>
      </c>
      <c r="D106" s="58"/>
      <c r="E106" s="53">
        <v>1523</v>
      </c>
      <c r="F106" s="58"/>
      <c r="G106" s="58"/>
      <c r="H106" s="58"/>
      <c r="I106" s="58"/>
      <c r="J106" s="58"/>
      <c r="K106" s="52" t="s">
        <v>87</v>
      </c>
      <c r="L106" s="52" t="s">
        <v>87</v>
      </c>
      <c r="M106" s="52" t="s">
        <v>332</v>
      </c>
      <c r="N106" s="4" t="s">
        <v>325</v>
      </c>
      <c r="O106" s="13"/>
      <c r="P106" s="52" t="s">
        <v>332</v>
      </c>
    </row>
    <row r="107" spans="1:16" ht="15" customHeight="1" x14ac:dyDescent="0.25">
      <c r="A107" s="52" t="s">
        <v>87</v>
      </c>
      <c r="B107" s="53">
        <v>206</v>
      </c>
      <c r="C107" s="52" t="s">
        <v>213</v>
      </c>
      <c r="D107" s="58"/>
      <c r="E107" s="53">
        <v>151</v>
      </c>
      <c r="F107" s="58"/>
      <c r="G107" s="58"/>
      <c r="H107" s="58"/>
      <c r="I107" s="58"/>
      <c r="J107" s="58"/>
      <c r="K107" s="52" t="s">
        <v>87</v>
      </c>
      <c r="L107" s="52" t="s">
        <v>87</v>
      </c>
      <c r="M107" s="52" t="s">
        <v>332</v>
      </c>
      <c r="N107" s="4" t="s">
        <v>325</v>
      </c>
      <c r="O107" s="13"/>
      <c r="P107" s="52" t="s">
        <v>332</v>
      </c>
    </row>
    <row r="108" spans="1:16" ht="15" customHeight="1" x14ac:dyDescent="0.25">
      <c r="A108" s="52" t="s">
        <v>87</v>
      </c>
      <c r="B108" s="53">
        <v>203</v>
      </c>
      <c r="C108" s="52" t="s">
        <v>214</v>
      </c>
      <c r="D108" s="58"/>
      <c r="E108" s="53">
        <v>64</v>
      </c>
      <c r="F108" s="58"/>
      <c r="G108" s="58"/>
      <c r="H108" s="58"/>
      <c r="I108" s="58"/>
      <c r="J108" s="58"/>
      <c r="K108" s="52" t="s">
        <v>87</v>
      </c>
      <c r="L108" s="52" t="s">
        <v>87</v>
      </c>
      <c r="M108" s="52" t="s">
        <v>332</v>
      </c>
      <c r="N108" s="4" t="s">
        <v>325</v>
      </c>
      <c r="O108" s="13"/>
      <c r="P108" s="52" t="s">
        <v>332</v>
      </c>
    </row>
    <row r="109" spans="1:16" ht="15" customHeight="1" x14ac:dyDescent="0.25">
      <c r="A109" s="52" t="s">
        <v>87</v>
      </c>
      <c r="B109" s="53">
        <v>204</v>
      </c>
      <c r="C109" s="52" t="s">
        <v>215</v>
      </c>
      <c r="D109" s="58"/>
      <c r="E109" s="53">
        <v>2</v>
      </c>
      <c r="F109" s="58"/>
      <c r="G109" s="58"/>
      <c r="H109" s="58"/>
      <c r="I109" s="58"/>
      <c r="J109" s="58"/>
      <c r="K109" s="52" t="s">
        <v>87</v>
      </c>
      <c r="L109" s="52" t="s">
        <v>87</v>
      </c>
      <c r="M109" s="52" t="s">
        <v>332</v>
      </c>
      <c r="N109" s="4" t="s">
        <v>325</v>
      </c>
      <c r="O109" s="13"/>
      <c r="P109" s="52" t="s">
        <v>332</v>
      </c>
    </row>
    <row r="110" spans="1:16" ht="15" customHeight="1" x14ac:dyDescent="0.25">
      <c r="A110" s="52" t="s">
        <v>87</v>
      </c>
      <c r="B110" s="53">
        <v>202</v>
      </c>
      <c r="C110" s="52" t="s">
        <v>216</v>
      </c>
      <c r="D110" s="58"/>
      <c r="E110" s="53">
        <v>88</v>
      </c>
      <c r="F110" s="58"/>
      <c r="G110" s="58"/>
      <c r="H110" s="58"/>
      <c r="I110" s="58"/>
      <c r="J110" s="58"/>
      <c r="K110" s="52" t="s">
        <v>87</v>
      </c>
      <c r="L110" s="52" t="s">
        <v>87</v>
      </c>
      <c r="M110" s="52" t="s">
        <v>332</v>
      </c>
      <c r="N110" s="4" t="s">
        <v>325</v>
      </c>
      <c r="O110" s="13"/>
      <c r="P110" s="52" t="s">
        <v>332</v>
      </c>
    </row>
    <row r="111" spans="1:16" ht="15" customHeight="1" x14ac:dyDescent="0.25">
      <c r="A111" s="52" t="s">
        <v>87</v>
      </c>
      <c r="B111" s="53">
        <v>200</v>
      </c>
      <c r="C111" s="52" t="s">
        <v>217</v>
      </c>
      <c r="D111" s="58"/>
      <c r="E111" s="53">
        <v>0</v>
      </c>
      <c r="F111" s="58"/>
      <c r="G111" s="58"/>
      <c r="H111" s="58"/>
      <c r="I111" s="58"/>
      <c r="J111" s="58"/>
      <c r="K111" s="52" t="s">
        <v>87</v>
      </c>
      <c r="L111" s="52" t="s">
        <v>87</v>
      </c>
      <c r="M111" s="52" t="s">
        <v>332</v>
      </c>
      <c r="N111" s="4" t="s">
        <v>325</v>
      </c>
      <c r="O111" s="13"/>
      <c r="P111" s="52" t="s">
        <v>332</v>
      </c>
    </row>
    <row r="112" spans="1:16" ht="15" customHeight="1" x14ac:dyDescent="0.25">
      <c r="A112" s="52" t="s">
        <v>87</v>
      </c>
      <c r="B112" s="53">
        <v>207</v>
      </c>
      <c r="C112" s="52" t="s">
        <v>218</v>
      </c>
      <c r="D112" s="58"/>
      <c r="E112" s="53">
        <v>1</v>
      </c>
      <c r="F112" s="58"/>
      <c r="G112" s="58"/>
      <c r="H112" s="58"/>
      <c r="I112" s="58"/>
      <c r="J112" s="58"/>
      <c r="K112" s="52" t="s">
        <v>87</v>
      </c>
      <c r="L112" s="52" t="s">
        <v>87</v>
      </c>
      <c r="M112" s="52" t="s">
        <v>332</v>
      </c>
      <c r="N112" s="4" t="s">
        <v>325</v>
      </c>
      <c r="O112" s="13"/>
      <c r="P112" s="52" t="s">
        <v>332</v>
      </c>
    </row>
    <row r="113" spans="1:14" ht="15" customHeight="1" x14ac:dyDescent="0.25">
      <c r="A113" s="28">
        <f>COUNTIF(A17:A112,"ces*")</f>
        <v>77</v>
      </c>
      <c r="B113" s="28"/>
      <c r="C113" s="28"/>
      <c r="E113" s="35">
        <f>SUM(E57:E112)</f>
        <v>8134</v>
      </c>
      <c r="F113" s="35">
        <f>COUNTA(F17:F112)</f>
        <v>37</v>
      </c>
      <c r="G113" s="35"/>
      <c r="H113" s="35"/>
      <c r="I113" s="35"/>
      <c r="J113" s="24"/>
      <c r="K113" s="35">
        <f>COUNTIF($K$17:$K$112,"high")</f>
        <v>16</v>
      </c>
      <c r="L113" s="35"/>
      <c r="M113" s="35">
        <f>COUNTIF($M$17:$M$36,"high")</f>
        <v>2</v>
      </c>
      <c r="N113" s="28"/>
    </row>
    <row r="114" spans="1:14" x14ac:dyDescent="0.25">
      <c r="A114" s="28" t="s">
        <v>219</v>
      </c>
      <c r="B114" s="28"/>
      <c r="C114" s="28"/>
      <c r="D114" s="28"/>
      <c r="E114" s="24"/>
      <c r="F114" s="35" t="s">
        <v>220</v>
      </c>
      <c r="G114" s="35"/>
      <c r="H114" s="35"/>
      <c r="I114" s="35"/>
      <c r="J114" s="24"/>
      <c r="K114" s="35">
        <f>COUNTIF($K$17:$K$112,"mod*")</f>
        <v>4</v>
      </c>
      <c r="L114" s="35"/>
      <c r="M114" s="35">
        <f>COUNTIF($M$17:$M$36,"mod*")</f>
        <v>14</v>
      </c>
    </row>
    <row r="115" spans="1:14" x14ac:dyDescent="0.25">
      <c r="A115" s="28"/>
      <c r="B115" s="28"/>
      <c r="C115" s="28"/>
      <c r="D115" s="28"/>
      <c r="E115" s="35"/>
      <c r="F115" s="35"/>
      <c r="G115" s="35"/>
      <c r="H115" s="35"/>
      <c r="I115" s="35"/>
      <c r="J115" s="24"/>
      <c r="K115" s="35">
        <f>COUNTIF($K$17:$K$112,"low")</f>
        <v>17</v>
      </c>
      <c r="L115" s="35"/>
      <c r="M115" s="35">
        <f>COUNTIF($M$17:$M$36,"low")</f>
        <v>4</v>
      </c>
    </row>
    <row r="116" spans="1:14" x14ac:dyDescent="0.25">
      <c r="A116" s="28"/>
      <c r="B116" s="28"/>
      <c r="C116" s="28"/>
      <c r="D116" s="28"/>
      <c r="E116" s="35"/>
      <c r="F116" s="35"/>
      <c r="G116" s="35"/>
      <c r="H116" s="35"/>
      <c r="I116" s="35"/>
      <c r="J116" s="24"/>
      <c r="K116" s="35">
        <f>SUM(K113:K115)</f>
        <v>37</v>
      </c>
      <c r="L116" s="35"/>
      <c r="M116" s="35">
        <f>SUM(M113:M115)</f>
        <v>20</v>
      </c>
    </row>
    <row r="117" spans="1:14" x14ac:dyDescent="0.25">
      <c r="A117" s="28"/>
      <c r="B117" s="28"/>
      <c r="C117" s="28"/>
      <c r="D117" s="28"/>
      <c r="E117" s="35"/>
      <c r="F117" s="35"/>
      <c r="G117" s="35"/>
      <c r="H117" s="35"/>
      <c r="I117" s="35"/>
      <c r="J117" s="24"/>
      <c r="K117" s="35"/>
      <c r="L117" s="35"/>
      <c r="M117" s="35">
        <f>COUNTIF($M$37:$M$112,"high")</f>
        <v>1</v>
      </c>
    </row>
    <row r="118" spans="1:14" x14ac:dyDescent="0.25">
      <c r="A118" s="28"/>
      <c r="B118" s="28"/>
      <c r="C118" s="28"/>
      <c r="D118" s="28"/>
      <c r="E118" s="35"/>
      <c r="F118" s="35"/>
      <c r="G118" s="35"/>
      <c r="H118" s="35"/>
      <c r="I118" s="35"/>
      <c r="J118" s="24"/>
      <c r="K118" s="35"/>
      <c r="L118" s="35"/>
      <c r="M118" s="35">
        <f>COUNTIF($M$37:$M$112,"mod*")</f>
        <v>35</v>
      </c>
    </row>
    <row r="119" spans="1:14" x14ac:dyDescent="0.25">
      <c r="A119" s="28"/>
      <c r="B119" s="28"/>
      <c r="C119" s="28"/>
      <c r="D119" s="28"/>
      <c r="E119" s="35"/>
      <c r="F119" s="35"/>
      <c r="G119" s="35"/>
      <c r="H119" s="35"/>
      <c r="I119" s="35"/>
      <c r="J119" s="24"/>
      <c r="K119" s="35"/>
      <c r="L119" s="35"/>
      <c r="M119" s="35">
        <f>COUNTIF($M$37:$M$112,"low")</f>
        <v>21</v>
      </c>
    </row>
    <row r="120" spans="1:14" x14ac:dyDescent="0.25">
      <c r="A120" s="28"/>
      <c r="B120" s="28"/>
      <c r="C120" s="28"/>
      <c r="D120" s="28"/>
      <c r="E120" s="35"/>
      <c r="F120" s="35"/>
      <c r="G120" s="35"/>
      <c r="H120" s="35"/>
      <c r="I120" s="35"/>
      <c r="J120" s="24"/>
      <c r="K120" s="35"/>
      <c r="L120" s="35"/>
      <c r="M120" s="35">
        <f>SUM(M117:M119)</f>
        <v>57</v>
      </c>
    </row>
  </sheetData>
  <autoFilter ref="A16:P120"/>
  <dataValidations count="1">
    <dataValidation type="list" allowBlank="1" showInputMessage="1" showErrorMessage="1" sqref="O17:O112">
      <formula1>MappingConsiderations</formula1>
    </dataValidation>
  </dataValidations>
  <pageMargins left="0.7" right="0.7" top="0.75" bottom="0.75" header="0.3" footer="0.3"/>
  <pageSetup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91"/>
  <sheetViews>
    <sheetView zoomScale="90" zoomScaleNormal="90" workbookViewId="0">
      <selection activeCell="C19" sqref="C19"/>
    </sheetView>
  </sheetViews>
  <sheetFormatPr defaultRowHeight="15" x14ac:dyDescent="0.25"/>
  <cols>
    <col min="1" max="1" width="7" customWidth="1"/>
    <col min="2" max="2" width="7.28515625" customWidth="1"/>
    <col min="3" max="3" width="49.140625" customWidth="1"/>
    <col min="4" max="10" width="7.28515625" customWidth="1"/>
    <col min="11" max="12" width="10.85546875" customWidth="1"/>
    <col min="13" max="13" width="40.28515625" customWidth="1"/>
    <col min="14" max="14" width="41.28515625" customWidth="1"/>
    <col min="15" max="15" width="19.42578125" customWidth="1"/>
    <col min="16" max="16" width="21.85546875" hidden="1" customWidth="1"/>
    <col min="17" max="17" width="21.85546875" customWidth="1"/>
    <col min="18" max="18" width="22" customWidth="1"/>
    <col min="19" max="19" width="19.5703125" customWidth="1"/>
  </cols>
  <sheetData>
    <row r="1" spans="1:16" ht="26.25" x14ac:dyDescent="0.4">
      <c r="A1" s="37"/>
      <c r="B1" s="38"/>
      <c r="C1" s="20" t="s">
        <v>4</v>
      </c>
      <c r="D1" s="39" t="s">
        <v>362</v>
      </c>
      <c r="E1" s="40"/>
    </row>
    <row r="2" spans="1:16" ht="27" thickBot="1" x14ac:dyDescent="0.45">
      <c r="A2" s="37"/>
      <c r="B2" s="38"/>
      <c r="C2" s="23" t="s">
        <v>5</v>
      </c>
      <c r="D2" s="45" t="s">
        <v>35</v>
      </c>
      <c r="E2" s="41"/>
    </row>
    <row r="3" spans="1:16" ht="18.75" x14ac:dyDescent="0.25">
      <c r="C3" s="59" t="s">
        <v>13</v>
      </c>
      <c r="D3" s="60">
        <v>56.04</v>
      </c>
      <c r="E3" s="40"/>
      <c r="F3" s="24"/>
      <c r="G3" s="25"/>
    </row>
    <row r="4" spans="1:16" ht="18.75" x14ac:dyDescent="0.25">
      <c r="C4" s="21" t="s">
        <v>7</v>
      </c>
      <c r="D4" s="43">
        <v>48</v>
      </c>
      <c r="E4" s="44"/>
      <c r="F4" s="24"/>
      <c r="G4" s="25"/>
    </row>
    <row r="5" spans="1:16" ht="18.75" x14ac:dyDescent="0.25">
      <c r="C5" s="21" t="s">
        <v>11</v>
      </c>
      <c r="D5" s="43">
        <v>27</v>
      </c>
      <c r="E5" s="44"/>
      <c r="F5" s="24"/>
      <c r="G5" s="25"/>
    </row>
    <row r="6" spans="1:16" ht="31.5" x14ac:dyDescent="0.25">
      <c r="C6" s="21" t="s">
        <v>41</v>
      </c>
      <c r="D6" s="43">
        <f>J84</f>
        <v>10</v>
      </c>
      <c r="E6" s="44" t="s">
        <v>38</v>
      </c>
      <c r="F6" s="3"/>
    </row>
    <row r="7" spans="1:16" ht="22.5" customHeight="1" x14ac:dyDescent="0.25">
      <c r="C7" s="21" t="s">
        <v>23</v>
      </c>
      <c r="D7" s="43">
        <f t="shared" ref="D7:D8" si="0">J85</f>
        <v>3</v>
      </c>
      <c r="E7" s="44" t="s">
        <v>38</v>
      </c>
      <c r="F7" s="3"/>
    </row>
    <row r="8" spans="1:16" ht="18.75" x14ac:dyDescent="0.25">
      <c r="C8" s="21" t="s">
        <v>22</v>
      </c>
      <c r="D8" s="43">
        <f t="shared" si="0"/>
        <v>14</v>
      </c>
      <c r="E8" s="44" t="s">
        <v>38</v>
      </c>
      <c r="F8" s="3"/>
    </row>
    <row r="9" spans="1:16" ht="31.5" x14ac:dyDescent="0.25">
      <c r="C9" s="21" t="s">
        <v>21</v>
      </c>
      <c r="D9" s="43">
        <f t="shared" ref="D9:D11" si="1">L84</f>
        <v>2</v>
      </c>
      <c r="E9" s="44" t="s">
        <v>39</v>
      </c>
      <c r="F9" s="3"/>
    </row>
    <row r="10" spans="1:16" ht="31.5" x14ac:dyDescent="0.25">
      <c r="C10" s="21" t="s">
        <v>20</v>
      </c>
      <c r="D10" s="43">
        <f t="shared" si="1"/>
        <v>11</v>
      </c>
      <c r="E10" s="44" t="s">
        <v>39</v>
      </c>
      <c r="F10" s="3"/>
    </row>
    <row r="11" spans="1:16" ht="31.5" x14ac:dyDescent="0.25">
      <c r="C11" s="21" t="s">
        <v>19</v>
      </c>
      <c r="D11" s="43">
        <f t="shared" si="1"/>
        <v>0</v>
      </c>
      <c r="E11" s="44" t="s">
        <v>39</v>
      </c>
      <c r="F11" s="3"/>
    </row>
    <row r="12" spans="1:16" ht="47.25" x14ac:dyDescent="0.25">
      <c r="C12" s="21" t="s">
        <v>16</v>
      </c>
      <c r="D12" s="43">
        <f t="shared" ref="D12:D14" si="2">L88</f>
        <v>0</v>
      </c>
      <c r="E12" s="44" t="s">
        <v>40</v>
      </c>
      <c r="F12" s="3"/>
    </row>
    <row r="13" spans="1:16" ht="47.25" x14ac:dyDescent="0.25">
      <c r="C13" s="21" t="s">
        <v>17</v>
      </c>
      <c r="D13" s="43">
        <f t="shared" si="2"/>
        <v>0</v>
      </c>
      <c r="E13" s="44" t="s">
        <v>40</v>
      </c>
      <c r="F13" s="3"/>
    </row>
    <row r="14" spans="1:16" ht="48" thickBot="1" x14ac:dyDescent="0.3">
      <c r="C14" s="22" t="s">
        <v>18</v>
      </c>
      <c r="D14" s="63">
        <f t="shared" si="2"/>
        <v>0</v>
      </c>
      <c r="E14" s="62" t="s">
        <v>40</v>
      </c>
      <c r="F14" s="3"/>
    </row>
    <row r="15" spans="1:16" ht="18.75" x14ac:dyDescent="0.25">
      <c r="C15" s="6"/>
      <c r="D15" s="11"/>
      <c r="E15" s="3"/>
      <c r="F15" s="27"/>
      <c r="G15" s="25"/>
    </row>
    <row r="16" spans="1:16" s="10" customFormat="1" ht="95.25" customHeight="1" x14ac:dyDescent="0.25">
      <c r="A16" s="19" t="s">
        <v>29</v>
      </c>
      <c r="B16" s="19" t="s">
        <v>34</v>
      </c>
      <c r="C16" s="14" t="s">
        <v>37</v>
      </c>
      <c r="D16" s="14" t="s">
        <v>10</v>
      </c>
      <c r="E16" s="14" t="s">
        <v>8</v>
      </c>
      <c r="F16" s="14" t="s">
        <v>0</v>
      </c>
      <c r="G16" s="14" t="s">
        <v>1</v>
      </c>
      <c r="H16" s="14" t="s">
        <v>30</v>
      </c>
      <c r="I16" s="14" t="s">
        <v>3</v>
      </c>
      <c r="J16" s="16" t="s">
        <v>31</v>
      </c>
      <c r="K16" s="16" t="s">
        <v>9</v>
      </c>
      <c r="L16" s="16" t="s">
        <v>32</v>
      </c>
      <c r="M16" s="17" t="s">
        <v>2</v>
      </c>
      <c r="N16" s="12" t="s">
        <v>33</v>
      </c>
      <c r="O16" s="9" t="s">
        <v>15</v>
      </c>
      <c r="P16" s="18" t="s">
        <v>15</v>
      </c>
    </row>
    <row r="17" spans="1:16" s="28" customFormat="1" ht="15" customHeight="1" x14ac:dyDescent="0.25">
      <c r="A17" s="48" t="s">
        <v>227</v>
      </c>
      <c r="B17" s="49">
        <v>6028</v>
      </c>
      <c r="C17" s="48" t="s">
        <v>228</v>
      </c>
      <c r="D17" s="49">
        <v>4149</v>
      </c>
      <c r="E17" s="49">
        <v>325</v>
      </c>
      <c r="F17" s="49">
        <v>155</v>
      </c>
      <c r="G17" s="49">
        <v>170</v>
      </c>
      <c r="H17" s="50">
        <v>47.692307692307693</v>
      </c>
      <c r="I17" s="50">
        <v>52.307692307692314</v>
      </c>
      <c r="J17" s="48" t="s">
        <v>44</v>
      </c>
      <c r="K17" s="48" t="s">
        <v>45</v>
      </c>
      <c r="L17" s="48" t="s">
        <v>45</v>
      </c>
      <c r="M17" s="1" t="s">
        <v>349</v>
      </c>
      <c r="N17" s="5" t="s">
        <v>24</v>
      </c>
      <c r="O17" s="7" t="s">
        <v>226</v>
      </c>
      <c r="P17" s="46"/>
    </row>
    <row r="18" spans="1:16" s="28" customFormat="1" ht="15" customHeight="1" x14ac:dyDescent="0.25">
      <c r="A18" s="48" t="s">
        <v>229</v>
      </c>
      <c r="B18" s="49">
        <v>6034</v>
      </c>
      <c r="C18" s="48" t="s">
        <v>230</v>
      </c>
      <c r="D18" s="49">
        <v>3407</v>
      </c>
      <c r="E18" s="49">
        <v>181</v>
      </c>
      <c r="F18" s="49">
        <v>62</v>
      </c>
      <c r="G18" s="49">
        <v>119</v>
      </c>
      <c r="H18" s="50">
        <v>34.254143646408842</v>
      </c>
      <c r="I18" s="50">
        <v>65.745856353591165</v>
      </c>
      <c r="J18" s="48" t="s">
        <v>44</v>
      </c>
      <c r="K18" s="48" t="s">
        <v>45</v>
      </c>
      <c r="L18" s="48" t="s">
        <v>45</v>
      </c>
      <c r="M18" s="1" t="s">
        <v>348</v>
      </c>
      <c r="N18" s="5" t="s">
        <v>24</v>
      </c>
      <c r="O18" s="8" t="s">
        <v>226</v>
      </c>
      <c r="P18" s="47" t="s">
        <v>12</v>
      </c>
    </row>
    <row r="19" spans="1:16" s="28" customFormat="1" ht="15" customHeight="1" x14ac:dyDescent="0.25">
      <c r="A19" s="48" t="s">
        <v>231</v>
      </c>
      <c r="B19" s="49">
        <v>6047</v>
      </c>
      <c r="C19" s="48" t="s">
        <v>232</v>
      </c>
      <c r="D19" s="49">
        <v>1317</v>
      </c>
      <c r="E19" s="49">
        <v>89</v>
      </c>
      <c r="F19" s="49">
        <v>47</v>
      </c>
      <c r="G19" s="49">
        <v>42</v>
      </c>
      <c r="H19" s="50">
        <v>52.80898876404494</v>
      </c>
      <c r="I19" s="50">
        <v>47.191011235955052</v>
      </c>
      <c r="J19" s="48" t="s">
        <v>44</v>
      </c>
      <c r="K19" s="48" t="s">
        <v>45</v>
      </c>
      <c r="L19" s="48" t="s">
        <v>45</v>
      </c>
      <c r="M19" s="1" t="s">
        <v>348</v>
      </c>
      <c r="N19" s="5" t="s">
        <v>24</v>
      </c>
      <c r="O19" s="8" t="s">
        <v>226</v>
      </c>
      <c r="P19" s="46"/>
    </row>
    <row r="20" spans="1:16" s="28" customFormat="1" ht="15" customHeight="1" x14ac:dyDescent="0.25">
      <c r="A20" s="48" t="s">
        <v>233</v>
      </c>
      <c r="B20" s="49">
        <v>6054</v>
      </c>
      <c r="C20" s="48" t="s">
        <v>234</v>
      </c>
      <c r="D20" s="49">
        <v>1182</v>
      </c>
      <c r="E20" s="49">
        <v>81</v>
      </c>
      <c r="F20" s="49">
        <v>24</v>
      </c>
      <c r="G20" s="49">
        <v>58</v>
      </c>
      <c r="H20" s="50">
        <v>29.629629629629626</v>
      </c>
      <c r="I20" s="50">
        <v>71.604938271604937</v>
      </c>
      <c r="J20" s="48" t="s">
        <v>44</v>
      </c>
      <c r="K20" s="48" t="s">
        <v>44</v>
      </c>
      <c r="L20" s="48" t="s">
        <v>44</v>
      </c>
      <c r="M20" s="4" t="s">
        <v>353</v>
      </c>
      <c r="N20" s="5" t="s">
        <v>24</v>
      </c>
      <c r="O20" s="4" t="s">
        <v>226</v>
      </c>
    </row>
    <row r="21" spans="1:16" s="28" customFormat="1" ht="15" customHeight="1" x14ac:dyDescent="0.25">
      <c r="A21" s="48" t="s">
        <v>235</v>
      </c>
      <c r="B21" s="49">
        <v>6031</v>
      </c>
      <c r="C21" s="48" t="s">
        <v>236</v>
      </c>
      <c r="D21" s="49">
        <v>2312</v>
      </c>
      <c r="E21" s="49">
        <v>60</v>
      </c>
      <c r="F21" s="49">
        <v>21</v>
      </c>
      <c r="G21" s="49">
        <v>39</v>
      </c>
      <c r="H21" s="50">
        <v>35</v>
      </c>
      <c r="I21" s="50">
        <v>65</v>
      </c>
      <c r="J21" s="48" t="s">
        <v>44</v>
      </c>
      <c r="K21" s="48" t="s">
        <v>45</v>
      </c>
      <c r="L21" s="48" t="s">
        <v>45</v>
      </c>
      <c r="M21" s="4" t="s">
        <v>354</v>
      </c>
      <c r="N21" s="5" t="s">
        <v>24</v>
      </c>
      <c r="O21" s="4" t="s">
        <v>226</v>
      </c>
    </row>
    <row r="22" spans="1:16" s="28" customFormat="1" ht="15" customHeight="1" x14ac:dyDescent="0.25">
      <c r="A22" s="48" t="s">
        <v>237</v>
      </c>
      <c r="B22" s="49">
        <v>6043</v>
      </c>
      <c r="C22" s="48" t="s">
        <v>238</v>
      </c>
      <c r="D22" s="49">
        <v>439</v>
      </c>
      <c r="E22" s="49">
        <v>47</v>
      </c>
      <c r="F22" s="49">
        <v>24</v>
      </c>
      <c r="G22" s="49">
        <v>23</v>
      </c>
      <c r="H22" s="50">
        <v>51.063829787234042</v>
      </c>
      <c r="I22" s="50">
        <v>48.936170212765958</v>
      </c>
      <c r="J22" s="48" t="s">
        <v>44</v>
      </c>
      <c r="K22" s="48" t="s">
        <v>45</v>
      </c>
      <c r="L22" s="48" t="s">
        <v>45</v>
      </c>
      <c r="M22" s="4" t="s">
        <v>355</v>
      </c>
      <c r="N22" s="5" t="s">
        <v>26</v>
      </c>
      <c r="O22" s="4" t="s">
        <v>226</v>
      </c>
    </row>
    <row r="23" spans="1:16" s="28" customFormat="1" ht="15" customHeight="1" x14ac:dyDescent="0.25">
      <c r="A23" s="48" t="s">
        <v>239</v>
      </c>
      <c r="B23" s="49">
        <v>6055</v>
      </c>
      <c r="C23" s="48" t="s">
        <v>240</v>
      </c>
      <c r="D23" s="49">
        <v>610</v>
      </c>
      <c r="E23" s="49">
        <v>46</v>
      </c>
      <c r="F23" s="49">
        <v>17</v>
      </c>
      <c r="G23" s="49">
        <v>29</v>
      </c>
      <c r="H23" s="50">
        <v>36.95652173913043</v>
      </c>
      <c r="I23" s="50">
        <v>63.04347826086957</v>
      </c>
      <c r="J23" s="48" t="s">
        <v>44</v>
      </c>
      <c r="K23" s="48" t="s">
        <v>45</v>
      </c>
      <c r="L23" s="48" t="s">
        <v>45</v>
      </c>
      <c r="M23" s="4" t="s">
        <v>344</v>
      </c>
      <c r="N23" s="5" t="s">
        <v>24</v>
      </c>
      <c r="O23" s="4" t="s">
        <v>226</v>
      </c>
    </row>
    <row r="24" spans="1:16" s="28" customFormat="1" ht="15" customHeight="1" x14ac:dyDescent="0.25">
      <c r="A24" s="48" t="s">
        <v>241</v>
      </c>
      <c r="B24" s="49">
        <v>6103</v>
      </c>
      <c r="C24" s="48" t="s">
        <v>242</v>
      </c>
      <c r="D24" s="49">
        <v>320</v>
      </c>
      <c r="E24" s="49">
        <v>29</v>
      </c>
      <c r="F24" s="49">
        <v>17</v>
      </c>
      <c r="G24" s="49">
        <v>12</v>
      </c>
      <c r="H24" s="50">
        <v>58.620689655172406</v>
      </c>
      <c r="I24" s="50">
        <v>41.379310344827587</v>
      </c>
      <c r="J24" s="48" t="s">
        <v>44</v>
      </c>
      <c r="K24" s="48" t="s">
        <v>45</v>
      </c>
      <c r="L24" s="48" t="s">
        <v>45</v>
      </c>
      <c r="M24" s="4" t="s">
        <v>356</v>
      </c>
      <c r="N24" s="5" t="s">
        <v>24</v>
      </c>
      <c r="O24" s="4" t="s">
        <v>226</v>
      </c>
    </row>
    <row r="25" spans="1:16" s="28" customFormat="1" ht="15" customHeight="1" x14ac:dyDescent="0.25">
      <c r="A25" s="48" t="s">
        <v>243</v>
      </c>
      <c r="B25" s="49">
        <v>6042</v>
      </c>
      <c r="C25" s="48" t="s">
        <v>244</v>
      </c>
      <c r="D25" s="49">
        <v>117</v>
      </c>
      <c r="E25" s="49">
        <v>28</v>
      </c>
      <c r="F25" s="49">
        <v>3</v>
      </c>
      <c r="G25" s="49">
        <v>25</v>
      </c>
      <c r="H25" s="50">
        <v>10.714285714285714</v>
      </c>
      <c r="I25" s="50">
        <v>89.285714285714292</v>
      </c>
      <c r="J25" s="48" t="s">
        <v>44</v>
      </c>
      <c r="K25" s="48" t="s">
        <v>44</v>
      </c>
      <c r="L25" s="48" t="s">
        <v>44</v>
      </c>
      <c r="M25" s="4" t="s">
        <v>350</v>
      </c>
      <c r="N25" s="4" t="s">
        <v>24</v>
      </c>
      <c r="O25" s="4" t="s">
        <v>327</v>
      </c>
    </row>
    <row r="26" spans="1:16" s="28" customFormat="1" ht="15" customHeight="1" x14ac:dyDescent="0.25">
      <c r="A26" s="48" t="s">
        <v>245</v>
      </c>
      <c r="B26" s="49">
        <v>6113</v>
      </c>
      <c r="C26" s="48" t="s">
        <v>246</v>
      </c>
      <c r="D26" s="49">
        <v>565</v>
      </c>
      <c r="E26" s="49">
        <v>20</v>
      </c>
      <c r="F26" s="49">
        <v>10</v>
      </c>
      <c r="G26" s="49">
        <v>10</v>
      </c>
      <c r="H26" s="50">
        <v>50</v>
      </c>
      <c r="I26" s="50">
        <v>50</v>
      </c>
      <c r="J26" s="48" t="s">
        <v>44</v>
      </c>
      <c r="K26" s="48" t="s">
        <v>45</v>
      </c>
      <c r="L26" s="48" t="s">
        <v>45</v>
      </c>
      <c r="M26" s="4" t="s">
        <v>356</v>
      </c>
      <c r="N26" s="5" t="s">
        <v>24</v>
      </c>
      <c r="O26" s="4" t="s">
        <v>226</v>
      </c>
    </row>
    <row r="27" spans="1:16" s="28" customFormat="1" ht="15" customHeight="1" x14ac:dyDescent="0.25">
      <c r="A27" s="48" t="s">
        <v>247</v>
      </c>
      <c r="B27" s="49">
        <v>6053</v>
      </c>
      <c r="C27" s="48" t="s">
        <v>248</v>
      </c>
      <c r="D27" s="49">
        <v>220</v>
      </c>
      <c r="E27" s="49">
        <v>18</v>
      </c>
      <c r="F27" s="49">
        <v>7</v>
      </c>
      <c r="G27" s="49">
        <v>11</v>
      </c>
      <c r="H27" s="50">
        <v>38.888888888888893</v>
      </c>
      <c r="I27" s="50">
        <v>61.111111111111114</v>
      </c>
      <c r="J27" s="48" t="s">
        <v>45</v>
      </c>
      <c r="K27" s="48" t="s">
        <v>45</v>
      </c>
      <c r="L27" s="48" t="s">
        <v>45</v>
      </c>
      <c r="M27" s="4" t="s">
        <v>357</v>
      </c>
      <c r="N27" s="13" t="s">
        <v>24</v>
      </c>
      <c r="O27" s="4" t="s">
        <v>327</v>
      </c>
    </row>
    <row r="28" spans="1:16" s="28" customFormat="1" ht="15" customHeight="1" x14ac:dyDescent="0.25">
      <c r="A28" s="48" t="s">
        <v>249</v>
      </c>
      <c r="B28" s="49">
        <v>6032</v>
      </c>
      <c r="C28" s="48" t="s">
        <v>250</v>
      </c>
      <c r="D28" s="49">
        <v>325</v>
      </c>
      <c r="E28" s="49">
        <v>16</v>
      </c>
      <c r="F28" s="49">
        <v>8</v>
      </c>
      <c r="G28" s="49">
        <v>8</v>
      </c>
      <c r="H28" s="50">
        <v>50</v>
      </c>
      <c r="I28" s="50">
        <v>50</v>
      </c>
      <c r="J28" s="48" t="s">
        <v>45</v>
      </c>
      <c r="K28" s="48" t="s">
        <v>45</v>
      </c>
      <c r="L28" s="48" t="s">
        <v>45</v>
      </c>
      <c r="M28" s="4" t="s">
        <v>357</v>
      </c>
      <c r="N28" s="13" t="s">
        <v>24</v>
      </c>
      <c r="O28" s="4" t="s">
        <v>327</v>
      </c>
    </row>
    <row r="29" spans="1:16" s="28" customFormat="1" ht="15" customHeight="1" x14ac:dyDescent="0.25">
      <c r="A29" s="48" t="s">
        <v>251</v>
      </c>
      <c r="B29" s="49">
        <v>6033</v>
      </c>
      <c r="C29" s="48" t="s">
        <v>252</v>
      </c>
      <c r="D29" s="49">
        <v>152</v>
      </c>
      <c r="E29" s="49">
        <v>16</v>
      </c>
      <c r="F29" s="49">
        <v>9</v>
      </c>
      <c r="G29" s="49">
        <v>7</v>
      </c>
      <c r="H29" s="50">
        <v>56.25</v>
      </c>
      <c r="I29" s="50">
        <v>43.75</v>
      </c>
      <c r="J29" s="48" t="s">
        <v>45</v>
      </c>
      <c r="K29" s="48" t="s">
        <v>45</v>
      </c>
      <c r="L29" s="48" t="s">
        <v>45</v>
      </c>
      <c r="M29" s="4" t="s">
        <v>357</v>
      </c>
      <c r="N29" s="4"/>
      <c r="O29" s="4" t="s">
        <v>327</v>
      </c>
    </row>
    <row r="30" spans="1:16" s="28" customFormat="1" ht="15" customHeight="1" x14ac:dyDescent="0.25">
      <c r="A30" s="48" t="s">
        <v>253</v>
      </c>
      <c r="B30" s="49">
        <v>6044</v>
      </c>
      <c r="C30" s="48" t="s">
        <v>254</v>
      </c>
      <c r="D30" s="49">
        <v>74</v>
      </c>
      <c r="E30" s="49">
        <v>7</v>
      </c>
      <c r="F30" s="49">
        <v>5</v>
      </c>
      <c r="G30" s="49">
        <v>2</v>
      </c>
      <c r="H30" s="50">
        <v>71.428571428571431</v>
      </c>
      <c r="I30" s="50">
        <v>28.571428571428569</v>
      </c>
      <c r="J30" s="48" t="s">
        <v>48</v>
      </c>
      <c r="K30" s="48" t="s">
        <v>48</v>
      </c>
      <c r="L30" s="48" t="s">
        <v>87</v>
      </c>
      <c r="M30" s="4" t="s">
        <v>358</v>
      </c>
      <c r="N30" s="4" t="s">
        <v>26</v>
      </c>
      <c r="O30" s="4" t="s">
        <v>327</v>
      </c>
    </row>
    <row r="31" spans="1:16" s="28" customFormat="1" ht="15" customHeight="1" x14ac:dyDescent="0.25">
      <c r="A31" s="48" t="s">
        <v>255</v>
      </c>
      <c r="B31" s="49">
        <v>6112</v>
      </c>
      <c r="C31" s="48" t="s">
        <v>256</v>
      </c>
      <c r="D31" s="49">
        <v>6</v>
      </c>
      <c r="E31" s="49">
        <v>6</v>
      </c>
      <c r="F31" s="49">
        <v>6</v>
      </c>
      <c r="G31" s="51"/>
      <c r="H31" s="50">
        <v>100</v>
      </c>
      <c r="I31" s="51"/>
      <c r="J31" s="48" t="s">
        <v>48</v>
      </c>
      <c r="K31" s="48" t="s">
        <v>48</v>
      </c>
      <c r="L31" s="48" t="s">
        <v>87</v>
      </c>
      <c r="M31" s="4" t="s">
        <v>358</v>
      </c>
      <c r="N31" s="4" t="s">
        <v>26</v>
      </c>
      <c r="O31" s="4" t="s">
        <v>327</v>
      </c>
    </row>
    <row r="32" spans="1:16" s="28" customFormat="1" ht="15" customHeight="1" x14ac:dyDescent="0.25">
      <c r="A32" s="48" t="s">
        <v>257</v>
      </c>
      <c r="B32" s="49">
        <v>6105</v>
      </c>
      <c r="C32" s="48" t="s">
        <v>258</v>
      </c>
      <c r="D32" s="49">
        <v>0</v>
      </c>
      <c r="E32" s="49">
        <v>5</v>
      </c>
      <c r="F32" s="49">
        <v>5</v>
      </c>
      <c r="G32" s="51"/>
      <c r="H32" s="50">
        <v>100</v>
      </c>
      <c r="I32" s="51"/>
      <c r="J32" s="48" t="s">
        <v>48</v>
      </c>
      <c r="K32" s="48" t="s">
        <v>48</v>
      </c>
      <c r="L32" s="48" t="s">
        <v>87</v>
      </c>
      <c r="M32" s="29" t="s">
        <v>335</v>
      </c>
      <c r="N32" s="4" t="s">
        <v>28</v>
      </c>
      <c r="O32" s="4" t="s">
        <v>327</v>
      </c>
    </row>
    <row r="33" spans="1:15" s="28" customFormat="1" ht="15" customHeight="1" x14ac:dyDescent="0.25">
      <c r="A33" s="48" t="s">
        <v>259</v>
      </c>
      <c r="B33" s="49">
        <v>6106</v>
      </c>
      <c r="C33" s="48" t="s">
        <v>260</v>
      </c>
      <c r="D33" s="49">
        <v>22</v>
      </c>
      <c r="E33" s="49">
        <v>4</v>
      </c>
      <c r="F33" s="49">
        <v>4</v>
      </c>
      <c r="G33" s="51"/>
      <c r="H33" s="50">
        <v>100</v>
      </c>
      <c r="I33" s="51"/>
      <c r="J33" s="48" t="s">
        <v>48</v>
      </c>
      <c r="K33" s="48" t="s">
        <v>48</v>
      </c>
      <c r="L33" s="48" t="s">
        <v>87</v>
      </c>
      <c r="M33" s="4" t="s">
        <v>358</v>
      </c>
      <c r="N33" s="4" t="s">
        <v>26</v>
      </c>
      <c r="O33" s="4" t="s">
        <v>327</v>
      </c>
    </row>
    <row r="34" spans="1:15" s="28" customFormat="1" ht="15" customHeight="1" x14ac:dyDescent="0.25">
      <c r="A34" s="48" t="s">
        <v>261</v>
      </c>
      <c r="B34" s="49">
        <v>6228</v>
      </c>
      <c r="C34" s="48" t="s">
        <v>262</v>
      </c>
      <c r="D34" s="49">
        <v>0</v>
      </c>
      <c r="E34" s="49">
        <v>3</v>
      </c>
      <c r="F34" s="49">
        <v>3</v>
      </c>
      <c r="G34" s="51"/>
      <c r="H34" s="50">
        <v>100</v>
      </c>
      <c r="I34" s="51"/>
      <c r="J34" s="48" t="s">
        <v>48</v>
      </c>
      <c r="K34" s="48" t="s">
        <v>48</v>
      </c>
      <c r="L34" s="48" t="s">
        <v>87</v>
      </c>
      <c r="M34" s="4" t="s">
        <v>360</v>
      </c>
      <c r="N34" s="4" t="s">
        <v>27</v>
      </c>
      <c r="O34" s="4" t="s">
        <v>327</v>
      </c>
    </row>
    <row r="35" spans="1:15" s="28" customFormat="1" ht="15" customHeight="1" x14ac:dyDescent="0.25">
      <c r="A35" s="48" t="s">
        <v>263</v>
      </c>
      <c r="B35" s="49">
        <v>6030</v>
      </c>
      <c r="C35" s="48" t="s">
        <v>264</v>
      </c>
      <c r="D35" s="49">
        <v>233</v>
      </c>
      <c r="E35" s="49">
        <v>3</v>
      </c>
      <c r="F35" s="49">
        <v>2</v>
      </c>
      <c r="G35" s="49">
        <v>1</v>
      </c>
      <c r="H35" s="50">
        <v>66.666666666666657</v>
      </c>
      <c r="I35" s="50">
        <v>33.333333333333329</v>
      </c>
      <c r="J35" s="48" t="s">
        <v>48</v>
      </c>
      <c r="K35" s="48" t="s">
        <v>48</v>
      </c>
      <c r="L35" s="48" t="s">
        <v>87</v>
      </c>
      <c r="M35" s="4" t="s">
        <v>361</v>
      </c>
      <c r="N35" s="4" t="s">
        <v>28</v>
      </c>
      <c r="O35" s="4" t="s">
        <v>226</v>
      </c>
    </row>
    <row r="36" spans="1:15" s="28" customFormat="1" ht="15" customHeight="1" x14ac:dyDescent="0.25">
      <c r="A36" s="48" t="s">
        <v>265</v>
      </c>
      <c r="B36" s="49">
        <v>6174</v>
      </c>
      <c r="C36" s="48" t="s">
        <v>266</v>
      </c>
      <c r="D36" s="49">
        <v>33</v>
      </c>
      <c r="E36" s="49">
        <v>2</v>
      </c>
      <c r="F36" s="49">
        <v>1</v>
      </c>
      <c r="G36" s="49">
        <v>1</v>
      </c>
      <c r="H36" s="50">
        <v>50</v>
      </c>
      <c r="I36" s="50">
        <v>50</v>
      </c>
      <c r="J36" s="48" t="s">
        <v>48</v>
      </c>
      <c r="K36" s="48" t="s">
        <v>45</v>
      </c>
      <c r="L36" s="48" t="s">
        <v>87</v>
      </c>
      <c r="M36" s="4" t="s">
        <v>359</v>
      </c>
      <c r="N36" s="4" t="s">
        <v>27</v>
      </c>
      <c r="O36" s="4" t="s">
        <v>327</v>
      </c>
    </row>
    <row r="37" spans="1:15" s="28" customFormat="1" ht="15" customHeight="1" x14ac:dyDescent="0.25">
      <c r="A37" s="48" t="s">
        <v>267</v>
      </c>
      <c r="B37" s="49">
        <v>6098</v>
      </c>
      <c r="C37" s="48" t="s">
        <v>268</v>
      </c>
      <c r="D37" s="49">
        <v>29</v>
      </c>
      <c r="E37" s="49">
        <v>2</v>
      </c>
      <c r="F37" s="49">
        <v>2</v>
      </c>
      <c r="G37" s="51"/>
      <c r="H37" s="50">
        <v>100</v>
      </c>
      <c r="I37" s="51"/>
      <c r="J37" s="48" t="s">
        <v>48</v>
      </c>
      <c r="K37" s="48" t="s">
        <v>48</v>
      </c>
      <c r="L37" s="48" t="s">
        <v>87</v>
      </c>
      <c r="M37" s="29" t="s">
        <v>335</v>
      </c>
      <c r="N37" s="5" t="s">
        <v>28</v>
      </c>
      <c r="O37" s="4" t="s">
        <v>327</v>
      </c>
    </row>
    <row r="38" spans="1:15" s="28" customFormat="1" ht="15" customHeight="1" x14ac:dyDescent="0.25">
      <c r="A38" s="48" t="s">
        <v>269</v>
      </c>
      <c r="B38" s="49">
        <v>6097</v>
      </c>
      <c r="C38" s="48" t="s">
        <v>270</v>
      </c>
      <c r="D38" s="49">
        <v>7</v>
      </c>
      <c r="E38" s="49">
        <v>1</v>
      </c>
      <c r="F38" s="49">
        <v>1</v>
      </c>
      <c r="G38" s="51"/>
      <c r="H38" s="50">
        <v>100</v>
      </c>
      <c r="I38" s="51"/>
      <c r="J38" s="48" t="s">
        <v>48</v>
      </c>
      <c r="K38" s="48" t="s">
        <v>48</v>
      </c>
      <c r="L38" s="48" t="s">
        <v>87</v>
      </c>
      <c r="M38" s="4" t="s">
        <v>359</v>
      </c>
      <c r="N38" s="4" t="s">
        <v>27</v>
      </c>
      <c r="O38" s="4" t="s">
        <v>327</v>
      </c>
    </row>
    <row r="39" spans="1:15" s="28" customFormat="1" ht="15" customHeight="1" x14ac:dyDescent="0.25">
      <c r="A39" s="48" t="s">
        <v>271</v>
      </c>
      <c r="B39" s="49">
        <v>6206</v>
      </c>
      <c r="C39" s="48" t="s">
        <v>272</v>
      </c>
      <c r="D39" s="49">
        <v>11</v>
      </c>
      <c r="E39" s="49">
        <v>1</v>
      </c>
      <c r="F39" s="49">
        <v>1</v>
      </c>
      <c r="G39" s="51"/>
      <c r="H39" s="50">
        <v>100</v>
      </c>
      <c r="I39" s="51"/>
      <c r="J39" s="48" t="s">
        <v>48</v>
      </c>
      <c r="K39" s="48" t="s">
        <v>48</v>
      </c>
      <c r="L39" s="48" t="s">
        <v>87</v>
      </c>
      <c r="M39" s="4" t="s">
        <v>359</v>
      </c>
      <c r="N39" s="4" t="s">
        <v>27</v>
      </c>
      <c r="O39" s="4" t="s">
        <v>327</v>
      </c>
    </row>
    <row r="40" spans="1:15" s="28" customFormat="1" ht="15" customHeight="1" x14ac:dyDescent="0.25">
      <c r="A40" s="48" t="s">
        <v>273</v>
      </c>
      <c r="B40" s="49">
        <v>6130</v>
      </c>
      <c r="C40" s="48" t="s">
        <v>274</v>
      </c>
      <c r="D40" s="49">
        <v>0</v>
      </c>
      <c r="E40" s="49">
        <v>1</v>
      </c>
      <c r="F40" s="49">
        <v>1</v>
      </c>
      <c r="G40" s="51"/>
      <c r="H40" s="50">
        <v>100</v>
      </c>
      <c r="I40" s="51"/>
      <c r="J40" s="48" t="s">
        <v>48</v>
      </c>
      <c r="K40" s="48" t="s">
        <v>48</v>
      </c>
      <c r="L40" s="48" t="s">
        <v>87</v>
      </c>
      <c r="M40" s="4" t="s">
        <v>358</v>
      </c>
      <c r="N40" s="4" t="s">
        <v>26</v>
      </c>
      <c r="O40" s="4" t="s">
        <v>327</v>
      </c>
    </row>
    <row r="41" spans="1:15" s="28" customFormat="1" ht="15" customHeight="1" x14ac:dyDescent="0.25">
      <c r="A41" s="48" t="s">
        <v>275</v>
      </c>
      <c r="B41" s="49">
        <v>6049</v>
      </c>
      <c r="C41" s="48" t="s">
        <v>276</v>
      </c>
      <c r="D41" s="49">
        <v>7</v>
      </c>
      <c r="E41" s="49">
        <v>1</v>
      </c>
      <c r="F41" s="49">
        <v>1</v>
      </c>
      <c r="G41" s="51"/>
      <c r="H41" s="50">
        <v>100</v>
      </c>
      <c r="I41" s="51"/>
      <c r="J41" s="48" t="s">
        <v>48</v>
      </c>
      <c r="K41" s="48" t="s">
        <v>48</v>
      </c>
      <c r="L41" s="48" t="s">
        <v>87</v>
      </c>
      <c r="M41" s="4" t="s">
        <v>358</v>
      </c>
      <c r="N41" s="4" t="s">
        <v>26</v>
      </c>
      <c r="O41" s="4" t="s">
        <v>327</v>
      </c>
    </row>
    <row r="42" spans="1:15" s="28" customFormat="1" ht="15" customHeight="1" x14ac:dyDescent="0.25">
      <c r="A42" s="48" t="s">
        <v>277</v>
      </c>
      <c r="B42" s="49">
        <v>6230</v>
      </c>
      <c r="C42" s="48" t="s">
        <v>278</v>
      </c>
      <c r="D42" s="49">
        <v>13</v>
      </c>
      <c r="E42" s="49">
        <v>1</v>
      </c>
      <c r="F42" s="49">
        <v>1</v>
      </c>
      <c r="G42" s="51"/>
      <c r="H42" s="50">
        <v>100</v>
      </c>
      <c r="I42" s="51"/>
      <c r="J42" s="48" t="s">
        <v>48</v>
      </c>
      <c r="K42" s="48" t="s">
        <v>48</v>
      </c>
      <c r="L42" s="48" t="s">
        <v>87</v>
      </c>
      <c r="M42" s="4" t="s">
        <v>358</v>
      </c>
      <c r="N42" s="4" t="s">
        <v>26</v>
      </c>
      <c r="O42" s="4" t="s">
        <v>327</v>
      </c>
    </row>
    <row r="43" spans="1:15" s="28" customFormat="1" ht="15" customHeight="1" x14ac:dyDescent="0.25">
      <c r="A43" s="48" t="s">
        <v>279</v>
      </c>
      <c r="B43" s="49">
        <v>6209</v>
      </c>
      <c r="C43" s="48" t="s">
        <v>280</v>
      </c>
      <c r="D43" s="49">
        <v>24</v>
      </c>
      <c r="E43" s="49">
        <v>1</v>
      </c>
      <c r="F43" s="49">
        <v>1</v>
      </c>
      <c r="G43" s="51"/>
      <c r="H43" s="50">
        <v>100</v>
      </c>
      <c r="I43" s="51"/>
      <c r="J43" s="48" t="s">
        <v>48</v>
      </c>
      <c r="K43" s="48" t="s">
        <v>48</v>
      </c>
      <c r="L43" s="48" t="s">
        <v>87</v>
      </c>
      <c r="M43" s="4" t="s">
        <v>359</v>
      </c>
      <c r="N43" s="4" t="s">
        <v>27</v>
      </c>
      <c r="O43" s="4" t="s">
        <v>327</v>
      </c>
    </row>
    <row r="44" spans="1:15" s="28" customFormat="1" ht="15" customHeight="1" x14ac:dyDescent="0.25">
      <c r="A44" s="48" t="s">
        <v>281</v>
      </c>
      <c r="B44" s="49">
        <v>6196</v>
      </c>
      <c r="C44" s="48" t="s">
        <v>282</v>
      </c>
      <c r="D44" s="49">
        <v>0</v>
      </c>
      <c r="E44" s="51"/>
      <c r="F44" s="51"/>
      <c r="G44" s="51"/>
      <c r="H44" s="51"/>
      <c r="I44" s="51"/>
      <c r="J44" s="48" t="s">
        <v>87</v>
      </c>
      <c r="K44" s="48" t="s">
        <v>87</v>
      </c>
      <c r="L44" s="48" t="s">
        <v>87</v>
      </c>
      <c r="M44" s="4" t="s">
        <v>359</v>
      </c>
      <c r="N44" s="4" t="s">
        <v>27</v>
      </c>
      <c r="O44" s="4" t="s">
        <v>327</v>
      </c>
    </row>
    <row r="45" spans="1:15" s="28" customFormat="1" ht="15" customHeight="1" x14ac:dyDescent="0.25">
      <c r="A45" s="48" t="s">
        <v>283</v>
      </c>
      <c r="B45" s="49">
        <v>6220</v>
      </c>
      <c r="C45" s="48" t="s">
        <v>284</v>
      </c>
      <c r="D45" s="49">
        <v>0</v>
      </c>
      <c r="E45" s="51"/>
      <c r="F45" s="51"/>
      <c r="G45" s="51"/>
      <c r="H45" s="51"/>
      <c r="I45" s="51"/>
      <c r="J45" s="48" t="s">
        <v>87</v>
      </c>
      <c r="K45" s="48" t="s">
        <v>87</v>
      </c>
      <c r="L45" s="48" t="s">
        <v>87</v>
      </c>
      <c r="M45" s="4" t="s">
        <v>359</v>
      </c>
      <c r="N45" s="4" t="s">
        <v>26</v>
      </c>
      <c r="O45" s="4" t="s">
        <v>327</v>
      </c>
    </row>
    <row r="46" spans="1:15" s="28" customFormat="1" ht="15" customHeight="1" x14ac:dyDescent="0.25">
      <c r="A46" s="48" t="s">
        <v>285</v>
      </c>
      <c r="B46" s="49">
        <v>6169</v>
      </c>
      <c r="C46" s="48" t="s">
        <v>286</v>
      </c>
      <c r="D46" s="49">
        <v>9</v>
      </c>
      <c r="E46" s="51"/>
      <c r="F46" s="51"/>
      <c r="G46" s="51"/>
      <c r="H46" s="51"/>
      <c r="I46" s="51"/>
      <c r="J46" s="48" t="s">
        <v>87</v>
      </c>
      <c r="K46" s="48" t="s">
        <v>87</v>
      </c>
      <c r="L46" s="48" t="s">
        <v>87</v>
      </c>
      <c r="M46" s="4" t="s">
        <v>359</v>
      </c>
      <c r="N46" s="4" t="s">
        <v>27</v>
      </c>
      <c r="O46" s="4" t="s">
        <v>327</v>
      </c>
    </row>
    <row r="47" spans="1:15" s="28" customFormat="1" ht="15" customHeight="1" x14ac:dyDescent="0.25">
      <c r="A47" s="48" t="s">
        <v>287</v>
      </c>
      <c r="B47" s="49">
        <v>6175</v>
      </c>
      <c r="C47" s="48" t="s">
        <v>288</v>
      </c>
      <c r="D47" s="49">
        <v>21</v>
      </c>
      <c r="E47" s="51"/>
      <c r="F47" s="51"/>
      <c r="G47" s="51"/>
      <c r="H47" s="51"/>
      <c r="I47" s="51"/>
      <c r="J47" s="48" t="s">
        <v>87</v>
      </c>
      <c r="K47" s="48" t="s">
        <v>87</v>
      </c>
      <c r="L47" s="48" t="s">
        <v>87</v>
      </c>
      <c r="M47" s="4" t="s">
        <v>359</v>
      </c>
      <c r="N47" s="4" t="s">
        <v>26</v>
      </c>
      <c r="O47" s="4" t="s">
        <v>327</v>
      </c>
    </row>
    <row r="48" spans="1:15" s="28" customFormat="1" ht="15" customHeight="1" x14ac:dyDescent="0.25">
      <c r="A48" s="48" t="s">
        <v>289</v>
      </c>
      <c r="B48" s="49">
        <v>6173</v>
      </c>
      <c r="C48" s="48" t="s">
        <v>290</v>
      </c>
      <c r="D48" s="49">
        <v>0</v>
      </c>
      <c r="E48" s="51"/>
      <c r="F48" s="51"/>
      <c r="G48" s="51"/>
      <c r="H48" s="51"/>
      <c r="I48" s="51"/>
      <c r="J48" s="48" t="s">
        <v>87</v>
      </c>
      <c r="K48" s="48" t="s">
        <v>87</v>
      </c>
      <c r="L48" s="48" t="s">
        <v>87</v>
      </c>
      <c r="M48" s="4" t="s">
        <v>359</v>
      </c>
      <c r="N48" s="4" t="s">
        <v>26</v>
      </c>
      <c r="O48" s="4" t="s">
        <v>327</v>
      </c>
    </row>
    <row r="49" spans="1:15" s="28" customFormat="1" ht="15" customHeight="1" x14ac:dyDescent="0.25">
      <c r="A49" s="48" t="s">
        <v>291</v>
      </c>
      <c r="B49" s="49">
        <v>6227</v>
      </c>
      <c r="C49" s="48" t="s">
        <v>292</v>
      </c>
      <c r="D49" s="49">
        <v>17</v>
      </c>
      <c r="E49" s="51"/>
      <c r="F49" s="51"/>
      <c r="G49" s="51"/>
      <c r="H49" s="51"/>
      <c r="I49" s="51"/>
      <c r="J49" s="48" t="s">
        <v>87</v>
      </c>
      <c r="K49" s="48" t="s">
        <v>87</v>
      </c>
      <c r="L49" s="48" t="s">
        <v>87</v>
      </c>
      <c r="M49" s="4" t="s">
        <v>359</v>
      </c>
      <c r="N49" s="4" t="s">
        <v>26</v>
      </c>
      <c r="O49" s="4" t="s">
        <v>327</v>
      </c>
    </row>
    <row r="50" spans="1:15" s="28" customFormat="1" ht="15" customHeight="1" x14ac:dyDescent="0.25">
      <c r="A50" s="48" t="s">
        <v>87</v>
      </c>
      <c r="B50" s="49">
        <v>7190</v>
      </c>
      <c r="C50" s="48" t="s">
        <v>138</v>
      </c>
      <c r="D50" s="49">
        <v>0</v>
      </c>
      <c r="E50" s="51"/>
      <c r="F50" s="51"/>
      <c r="G50" s="51"/>
      <c r="H50" s="51"/>
      <c r="I50" s="51"/>
      <c r="J50" s="48" t="s">
        <v>87</v>
      </c>
      <c r="K50" s="48" t="s">
        <v>87</v>
      </c>
      <c r="L50" s="48" t="s">
        <v>87</v>
      </c>
      <c r="M50" s="4" t="s">
        <v>332</v>
      </c>
      <c r="N50" s="4"/>
      <c r="O50" s="4" t="s">
        <v>332</v>
      </c>
    </row>
    <row r="51" spans="1:15" s="28" customFormat="1" ht="15" customHeight="1" x14ac:dyDescent="0.25">
      <c r="A51" s="48" t="s">
        <v>293</v>
      </c>
      <c r="B51" s="49">
        <v>6211</v>
      </c>
      <c r="C51" s="48" t="s">
        <v>294</v>
      </c>
      <c r="D51" s="49">
        <v>3</v>
      </c>
      <c r="E51" s="51"/>
      <c r="F51" s="51"/>
      <c r="G51" s="51"/>
      <c r="H51" s="51"/>
      <c r="I51" s="51"/>
      <c r="J51" s="48" t="s">
        <v>87</v>
      </c>
      <c r="K51" s="48" t="s">
        <v>87</v>
      </c>
      <c r="L51" s="48" t="s">
        <v>87</v>
      </c>
      <c r="M51" s="4" t="s">
        <v>359</v>
      </c>
      <c r="N51" s="4" t="s">
        <v>26</v>
      </c>
      <c r="O51" s="4" t="s">
        <v>327</v>
      </c>
    </row>
    <row r="52" spans="1:15" s="28" customFormat="1" ht="15" customHeight="1" x14ac:dyDescent="0.25">
      <c r="A52" s="48" t="s">
        <v>295</v>
      </c>
      <c r="B52" s="49">
        <v>6212</v>
      </c>
      <c r="C52" s="48" t="s">
        <v>296</v>
      </c>
      <c r="D52" s="49">
        <v>2</v>
      </c>
      <c r="E52" s="51"/>
      <c r="F52" s="51"/>
      <c r="G52" s="51"/>
      <c r="H52" s="51"/>
      <c r="I52" s="51"/>
      <c r="J52" s="48" t="s">
        <v>87</v>
      </c>
      <c r="K52" s="48" t="s">
        <v>87</v>
      </c>
      <c r="L52" s="48" t="s">
        <v>87</v>
      </c>
      <c r="M52" s="4" t="s">
        <v>359</v>
      </c>
      <c r="N52" s="4" t="s">
        <v>26</v>
      </c>
      <c r="O52" s="4" t="s">
        <v>327</v>
      </c>
    </row>
    <row r="53" spans="1:15" s="28" customFormat="1" ht="15" customHeight="1" x14ac:dyDescent="0.25">
      <c r="A53" s="48" t="s">
        <v>297</v>
      </c>
      <c r="B53" s="49">
        <v>6197</v>
      </c>
      <c r="C53" s="48" t="s">
        <v>298</v>
      </c>
      <c r="D53" s="49">
        <v>1</v>
      </c>
      <c r="E53" s="51"/>
      <c r="F53" s="51"/>
      <c r="G53" s="51"/>
      <c r="H53" s="51"/>
      <c r="I53" s="51"/>
      <c r="J53" s="48" t="s">
        <v>87</v>
      </c>
      <c r="K53" s="48" t="s">
        <v>87</v>
      </c>
      <c r="L53" s="48" t="s">
        <v>87</v>
      </c>
      <c r="M53" s="4" t="s">
        <v>359</v>
      </c>
      <c r="N53" s="4" t="s">
        <v>27</v>
      </c>
      <c r="O53" s="4" t="s">
        <v>327</v>
      </c>
    </row>
    <row r="54" spans="1:15" s="28" customFormat="1" ht="15" customHeight="1" x14ac:dyDescent="0.25">
      <c r="A54" s="48" t="s">
        <v>299</v>
      </c>
      <c r="B54" s="49">
        <v>6213</v>
      </c>
      <c r="C54" s="48" t="s">
        <v>300</v>
      </c>
      <c r="D54" s="49">
        <v>86</v>
      </c>
      <c r="E54" s="51"/>
      <c r="F54" s="51"/>
      <c r="G54" s="51"/>
      <c r="H54" s="51"/>
      <c r="I54" s="51"/>
      <c r="J54" s="48" t="s">
        <v>87</v>
      </c>
      <c r="K54" s="48" t="s">
        <v>87</v>
      </c>
      <c r="L54" s="48" t="s">
        <v>87</v>
      </c>
      <c r="M54" s="4" t="s">
        <v>359</v>
      </c>
      <c r="N54" s="4" t="s">
        <v>26</v>
      </c>
      <c r="O54" s="4" t="s">
        <v>327</v>
      </c>
    </row>
    <row r="55" spans="1:15" s="28" customFormat="1" ht="15" customHeight="1" x14ac:dyDescent="0.25">
      <c r="A55" s="48" t="s">
        <v>301</v>
      </c>
      <c r="B55" s="49">
        <v>6310</v>
      </c>
      <c r="C55" s="48" t="s">
        <v>302</v>
      </c>
      <c r="D55" s="49">
        <v>3</v>
      </c>
      <c r="E55" s="51"/>
      <c r="F55" s="51"/>
      <c r="G55" s="51"/>
      <c r="H55" s="51"/>
      <c r="I55" s="51"/>
      <c r="J55" s="48" t="s">
        <v>87</v>
      </c>
      <c r="K55" s="48" t="s">
        <v>87</v>
      </c>
      <c r="L55" s="48" t="s">
        <v>87</v>
      </c>
      <c r="M55" s="4" t="s">
        <v>359</v>
      </c>
      <c r="N55" s="4" t="s">
        <v>27</v>
      </c>
      <c r="O55" s="4" t="s">
        <v>327</v>
      </c>
    </row>
    <row r="56" spans="1:15" s="28" customFormat="1" ht="15" customHeight="1" x14ac:dyDescent="0.25">
      <c r="A56" s="48" t="s">
        <v>303</v>
      </c>
      <c r="B56" s="49">
        <v>6189</v>
      </c>
      <c r="C56" s="48" t="s">
        <v>304</v>
      </c>
      <c r="D56" s="49">
        <v>3</v>
      </c>
      <c r="E56" s="51"/>
      <c r="F56" s="51"/>
      <c r="G56" s="51"/>
      <c r="H56" s="51"/>
      <c r="I56" s="51"/>
      <c r="J56" s="48" t="s">
        <v>87</v>
      </c>
      <c r="K56" s="48" t="s">
        <v>87</v>
      </c>
      <c r="L56" s="48" t="s">
        <v>87</v>
      </c>
      <c r="M56" s="4" t="s">
        <v>359</v>
      </c>
      <c r="N56" s="4" t="s">
        <v>26</v>
      </c>
      <c r="O56" s="4" t="s">
        <v>327</v>
      </c>
    </row>
    <row r="57" spans="1:15" s="28" customFormat="1" ht="15" customHeight="1" x14ac:dyDescent="0.25">
      <c r="A57" s="48" t="s">
        <v>87</v>
      </c>
      <c r="B57" s="49">
        <v>7181</v>
      </c>
      <c r="C57" s="48" t="s">
        <v>149</v>
      </c>
      <c r="D57" s="49">
        <v>4</v>
      </c>
      <c r="E57" s="51"/>
      <c r="F57" s="51"/>
      <c r="G57" s="51"/>
      <c r="H57" s="51"/>
      <c r="I57" s="51"/>
      <c r="J57" s="48" t="s">
        <v>87</v>
      </c>
      <c r="K57" s="48" t="s">
        <v>87</v>
      </c>
      <c r="L57" s="48" t="s">
        <v>87</v>
      </c>
      <c r="M57" s="4" t="s">
        <v>332</v>
      </c>
      <c r="N57" s="4"/>
      <c r="O57" s="4" t="s">
        <v>332</v>
      </c>
    </row>
    <row r="58" spans="1:15" s="28" customFormat="1" ht="15" customHeight="1" x14ac:dyDescent="0.25">
      <c r="A58" s="48" t="s">
        <v>87</v>
      </c>
      <c r="B58" s="49">
        <v>7182</v>
      </c>
      <c r="C58" s="48" t="s">
        <v>150</v>
      </c>
      <c r="D58" s="49">
        <v>25</v>
      </c>
      <c r="E58" s="51"/>
      <c r="F58" s="51"/>
      <c r="G58" s="51"/>
      <c r="H58" s="51"/>
      <c r="I58" s="51"/>
      <c r="J58" s="48" t="s">
        <v>87</v>
      </c>
      <c r="K58" s="48" t="s">
        <v>87</v>
      </c>
      <c r="L58" s="48" t="s">
        <v>87</v>
      </c>
      <c r="M58" s="4" t="s">
        <v>332</v>
      </c>
      <c r="N58" s="4"/>
      <c r="O58" s="4" t="s">
        <v>332</v>
      </c>
    </row>
    <row r="59" spans="1:15" s="28" customFormat="1" ht="15" customHeight="1" x14ac:dyDescent="0.25">
      <c r="A59" s="48" t="s">
        <v>87</v>
      </c>
      <c r="B59" s="49">
        <v>7186</v>
      </c>
      <c r="C59" s="48" t="s">
        <v>151</v>
      </c>
      <c r="D59" s="49">
        <v>13</v>
      </c>
      <c r="E59" s="51"/>
      <c r="F59" s="51"/>
      <c r="G59" s="51"/>
      <c r="H59" s="51"/>
      <c r="I59" s="51"/>
      <c r="J59" s="48" t="s">
        <v>87</v>
      </c>
      <c r="K59" s="48" t="s">
        <v>87</v>
      </c>
      <c r="L59" s="48" t="s">
        <v>87</v>
      </c>
      <c r="M59" s="4" t="s">
        <v>332</v>
      </c>
      <c r="N59" s="4"/>
      <c r="O59" s="4" t="s">
        <v>332</v>
      </c>
    </row>
    <row r="60" spans="1:15" s="28" customFormat="1" ht="15" customHeight="1" x14ac:dyDescent="0.25">
      <c r="A60" s="48" t="s">
        <v>87</v>
      </c>
      <c r="B60" s="49">
        <v>7187</v>
      </c>
      <c r="C60" s="48" t="s">
        <v>152</v>
      </c>
      <c r="D60" s="49">
        <v>29</v>
      </c>
      <c r="E60" s="51"/>
      <c r="F60" s="51"/>
      <c r="G60" s="51"/>
      <c r="H60" s="51"/>
      <c r="I60" s="51"/>
      <c r="J60" s="48" t="s">
        <v>87</v>
      </c>
      <c r="K60" s="48" t="s">
        <v>87</v>
      </c>
      <c r="L60" s="48" t="s">
        <v>87</v>
      </c>
      <c r="M60" s="4" t="s">
        <v>332</v>
      </c>
      <c r="N60" s="4"/>
      <c r="O60" s="4" t="s">
        <v>332</v>
      </c>
    </row>
    <row r="61" spans="1:15" s="28" customFormat="1" ht="15" customHeight="1" x14ac:dyDescent="0.25">
      <c r="A61" s="48" t="s">
        <v>87</v>
      </c>
      <c r="B61" s="49">
        <v>7185</v>
      </c>
      <c r="C61" s="48" t="s">
        <v>153</v>
      </c>
      <c r="D61" s="49">
        <v>91</v>
      </c>
      <c r="E61" s="51"/>
      <c r="F61" s="51"/>
      <c r="G61" s="51"/>
      <c r="H61" s="51"/>
      <c r="I61" s="51"/>
      <c r="J61" s="48" t="s">
        <v>87</v>
      </c>
      <c r="K61" s="48" t="s">
        <v>87</v>
      </c>
      <c r="L61" s="48" t="s">
        <v>87</v>
      </c>
      <c r="M61" s="4" t="s">
        <v>332</v>
      </c>
      <c r="N61" s="4"/>
      <c r="O61" s="4" t="s">
        <v>332</v>
      </c>
    </row>
    <row r="62" spans="1:15" s="28" customFormat="1" ht="15" customHeight="1" x14ac:dyDescent="0.25">
      <c r="A62" s="48" t="s">
        <v>87</v>
      </c>
      <c r="B62" s="49">
        <v>7534</v>
      </c>
      <c r="C62" s="48" t="s">
        <v>160</v>
      </c>
      <c r="D62" s="49">
        <v>295</v>
      </c>
      <c r="E62" s="51"/>
      <c r="F62" s="51"/>
      <c r="G62" s="51"/>
      <c r="H62" s="51"/>
      <c r="I62" s="51"/>
      <c r="J62" s="48" t="s">
        <v>87</v>
      </c>
      <c r="K62" s="48" t="s">
        <v>87</v>
      </c>
      <c r="L62" s="48" t="s">
        <v>87</v>
      </c>
      <c r="M62" s="4" t="s">
        <v>332</v>
      </c>
      <c r="N62" s="4"/>
      <c r="O62" s="4" t="s">
        <v>332</v>
      </c>
    </row>
    <row r="63" spans="1:15" s="28" customFormat="1" ht="15" customHeight="1" x14ac:dyDescent="0.25">
      <c r="A63" s="48" t="s">
        <v>87</v>
      </c>
      <c r="B63" s="49">
        <v>7535</v>
      </c>
      <c r="C63" s="48" t="s">
        <v>161</v>
      </c>
      <c r="D63" s="49">
        <v>1308</v>
      </c>
      <c r="E63" s="51"/>
      <c r="F63" s="51"/>
      <c r="G63" s="51"/>
      <c r="H63" s="51"/>
      <c r="I63" s="51"/>
      <c r="J63" s="48" t="s">
        <v>87</v>
      </c>
      <c r="K63" s="48" t="s">
        <v>87</v>
      </c>
      <c r="L63" s="48" t="s">
        <v>87</v>
      </c>
      <c r="M63" s="4" t="s">
        <v>332</v>
      </c>
      <c r="N63" s="4"/>
      <c r="O63" s="4" t="s">
        <v>332</v>
      </c>
    </row>
    <row r="64" spans="1:15" s="28" customFormat="1" ht="15" customHeight="1" x14ac:dyDescent="0.25">
      <c r="A64" s="48" t="s">
        <v>305</v>
      </c>
      <c r="B64" s="49">
        <v>6326</v>
      </c>
      <c r="C64" s="48" t="s">
        <v>306</v>
      </c>
      <c r="D64" s="49">
        <v>0</v>
      </c>
      <c r="E64" s="51"/>
      <c r="F64" s="51"/>
      <c r="G64" s="51"/>
      <c r="H64" s="51"/>
      <c r="I64" s="51"/>
      <c r="J64" s="48" t="s">
        <v>87</v>
      </c>
      <c r="K64" s="48" t="s">
        <v>87</v>
      </c>
      <c r="L64" s="48" t="s">
        <v>87</v>
      </c>
      <c r="M64" s="4" t="s">
        <v>359</v>
      </c>
      <c r="N64" s="4" t="s">
        <v>27</v>
      </c>
      <c r="O64" s="4" t="s">
        <v>327</v>
      </c>
    </row>
    <row r="65" spans="1:15" s="28" customFormat="1" ht="15" customHeight="1" x14ac:dyDescent="0.25">
      <c r="A65" s="48" t="s">
        <v>307</v>
      </c>
      <c r="B65" s="49">
        <v>6035</v>
      </c>
      <c r="C65" s="48" t="s">
        <v>308</v>
      </c>
      <c r="D65" s="49">
        <v>0</v>
      </c>
      <c r="E65" s="51"/>
      <c r="F65" s="51"/>
      <c r="G65" s="51"/>
      <c r="H65" s="51"/>
      <c r="I65" s="51"/>
      <c r="J65" s="48" t="s">
        <v>87</v>
      </c>
      <c r="K65" s="48" t="s">
        <v>87</v>
      </c>
      <c r="L65" s="48" t="s">
        <v>87</v>
      </c>
      <c r="M65" s="4" t="s">
        <v>358</v>
      </c>
      <c r="N65" s="4" t="s">
        <v>26</v>
      </c>
      <c r="O65" s="4" t="s">
        <v>327</v>
      </c>
    </row>
    <row r="66" spans="1:15" s="28" customFormat="1" ht="15" customHeight="1" x14ac:dyDescent="0.25">
      <c r="A66" s="48" t="s">
        <v>309</v>
      </c>
      <c r="B66" s="49">
        <v>6045</v>
      </c>
      <c r="C66" s="48" t="s">
        <v>310</v>
      </c>
      <c r="D66" s="49">
        <v>20</v>
      </c>
      <c r="E66" s="51"/>
      <c r="F66" s="51"/>
      <c r="G66" s="51"/>
      <c r="H66" s="51"/>
      <c r="I66" s="51"/>
      <c r="J66" s="48" t="s">
        <v>87</v>
      </c>
      <c r="K66" s="48" t="s">
        <v>87</v>
      </c>
      <c r="L66" s="48" t="s">
        <v>87</v>
      </c>
      <c r="M66" s="4" t="s">
        <v>358</v>
      </c>
      <c r="N66" s="4" t="s">
        <v>26</v>
      </c>
      <c r="O66" s="4" t="s">
        <v>327</v>
      </c>
    </row>
    <row r="67" spans="1:15" s="28" customFormat="1" ht="15" customHeight="1" x14ac:dyDescent="0.25">
      <c r="A67" s="48" t="s">
        <v>87</v>
      </c>
      <c r="B67" s="49">
        <v>81</v>
      </c>
      <c r="C67" s="48" t="s">
        <v>182</v>
      </c>
      <c r="D67" s="49">
        <v>0</v>
      </c>
      <c r="E67" s="51"/>
      <c r="F67" s="51"/>
      <c r="G67" s="51"/>
      <c r="H67" s="51"/>
      <c r="I67" s="51"/>
      <c r="J67" s="48" t="s">
        <v>87</v>
      </c>
      <c r="K67" s="48" t="s">
        <v>87</v>
      </c>
      <c r="L67" s="48" t="s">
        <v>87</v>
      </c>
      <c r="M67" s="4" t="s">
        <v>332</v>
      </c>
      <c r="N67" s="4"/>
      <c r="O67" s="4" t="s">
        <v>332</v>
      </c>
    </row>
    <row r="68" spans="1:15" s="28" customFormat="1" ht="15" customHeight="1" x14ac:dyDescent="0.25">
      <c r="A68" s="48" t="s">
        <v>311</v>
      </c>
      <c r="B68" s="49">
        <v>6170</v>
      </c>
      <c r="C68" s="48" t="s">
        <v>312</v>
      </c>
      <c r="D68" s="49">
        <v>2</v>
      </c>
      <c r="E68" s="51"/>
      <c r="F68" s="51"/>
      <c r="G68" s="51"/>
      <c r="H68" s="51"/>
      <c r="I68" s="51"/>
      <c r="J68" s="48" t="s">
        <v>87</v>
      </c>
      <c r="K68" s="48" t="s">
        <v>87</v>
      </c>
      <c r="L68" s="48" t="s">
        <v>87</v>
      </c>
      <c r="M68" s="4" t="s">
        <v>359</v>
      </c>
      <c r="N68" s="4" t="s">
        <v>27</v>
      </c>
      <c r="O68" s="4" t="s">
        <v>327</v>
      </c>
    </row>
    <row r="69" spans="1:15" s="28" customFormat="1" ht="15" customHeight="1" x14ac:dyDescent="0.25">
      <c r="A69" s="48" t="s">
        <v>87</v>
      </c>
      <c r="B69" s="49">
        <v>7532</v>
      </c>
      <c r="C69" s="48" t="s">
        <v>187</v>
      </c>
      <c r="D69" s="49">
        <v>2027</v>
      </c>
      <c r="E69" s="51"/>
      <c r="F69" s="51"/>
      <c r="G69" s="51"/>
      <c r="H69" s="51"/>
      <c r="I69" s="51"/>
      <c r="J69" s="48" t="s">
        <v>87</v>
      </c>
      <c r="K69" s="48" t="s">
        <v>87</v>
      </c>
      <c r="L69" s="48" t="s">
        <v>87</v>
      </c>
      <c r="M69" s="4" t="s">
        <v>332</v>
      </c>
      <c r="N69" s="4"/>
      <c r="O69" s="4" t="s">
        <v>332</v>
      </c>
    </row>
    <row r="70" spans="1:15" s="28" customFormat="1" ht="15" customHeight="1" x14ac:dyDescent="0.25">
      <c r="A70" s="48" t="s">
        <v>87</v>
      </c>
      <c r="B70" s="49">
        <v>7533</v>
      </c>
      <c r="C70" s="48" t="s">
        <v>188</v>
      </c>
      <c r="D70" s="49">
        <v>1529</v>
      </c>
      <c r="E70" s="51"/>
      <c r="F70" s="51"/>
      <c r="G70" s="51"/>
      <c r="H70" s="51"/>
      <c r="I70" s="51"/>
      <c r="J70" s="48" t="s">
        <v>87</v>
      </c>
      <c r="K70" s="48" t="s">
        <v>87</v>
      </c>
      <c r="L70" s="48" t="s">
        <v>87</v>
      </c>
      <c r="M70" s="4" t="s">
        <v>332</v>
      </c>
      <c r="N70" s="4"/>
      <c r="O70" s="4" t="s">
        <v>332</v>
      </c>
    </row>
    <row r="71" spans="1:15" s="28" customFormat="1" ht="15" customHeight="1" x14ac:dyDescent="0.25">
      <c r="A71" s="48" t="s">
        <v>87</v>
      </c>
      <c r="B71" s="49">
        <v>7531</v>
      </c>
      <c r="C71" s="48" t="s">
        <v>189</v>
      </c>
      <c r="D71" s="49">
        <v>73</v>
      </c>
      <c r="E71" s="51"/>
      <c r="F71" s="51"/>
      <c r="G71" s="51"/>
      <c r="H71" s="51"/>
      <c r="I71" s="51"/>
      <c r="J71" s="48" t="s">
        <v>87</v>
      </c>
      <c r="K71" s="48" t="s">
        <v>87</v>
      </c>
      <c r="L71" s="48" t="s">
        <v>87</v>
      </c>
      <c r="M71" s="4" t="s">
        <v>332</v>
      </c>
      <c r="N71" s="4"/>
      <c r="O71" s="4" t="s">
        <v>332</v>
      </c>
    </row>
    <row r="72" spans="1:15" s="28" customFormat="1" ht="15" customHeight="1" x14ac:dyDescent="0.25">
      <c r="A72" s="48" t="s">
        <v>313</v>
      </c>
      <c r="B72" s="49">
        <v>6101</v>
      </c>
      <c r="C72" s="48" t="s">
        <v>314</v>
      </c>
      <c r="D72" s="49">
        <v>13</v>
      </c>
      <c r="E72" s="51"/>
      <c r="F72" s="51"/>
      <c r="G72" s="51"/>
      <c r="H72" s="51"/>
      <c r="I72" s="51"/>
      <c r="J72" s="48" t="s">
        <v>87</v>
      </c>
      <c r="K72" s="48" t="s">
        <v>87</v>
      </c>
      <c r="L72" s="48" t="s">
        <v>87</v>
      </c>
      <c r="M72" s="29" t="s">
        <v>335</v>
      </c>
      <c r="N72" s="4" t="s">
        <v>26</v>
      </c>
      <c r="O72" s="4" t="s">
        <v>327</v>
      </c>
    </row>
    <row r="73" spans="1:15" s="28" customFormat="1" ht="15" customHeight="1" x14ac:dyDescent="0.25">
      <c r="A73" s="48" t="s">
        <v>315</v>
      </c>
      <c r="B73" s="49">
        <v>6099</v>
      </c>
      <c r="C73" s="48" t="s">
        <v>316</v>
      </c>
      <c r="D73" s="49">
        <v>0</v>
      </c>
      <c r="E73" s="51"/>
      <c r="F73" s="51"/>
      <c r="G73" s="51"/>
      <c r="H73" s="51"/>
      <c r="I73" s="51"/>
      <c r="J73" s="48" t="s">
        <v>87</v>
      </c>
      <c r="K73" s="48" t="s">
        <v>87</v>
      </c>
      <c r="L73" s="48" t="s">
        <v>87</v>
      </c>
      <c r="M73" s="4" t="s">
        <v>352</v>
      </c>
      <c r="N73" s="4" t="s">
        <v>26</v>
      </c>
      <c r="O73" s="4" t="s">
        <v>327</v>
      </c>
    </row>
    <row r="74" spans="1:15" s="28" customFormat="1" ht="15" customHeight="1" x14ac:dyDescent="0.25">
      <c r="A74" s="48" t="s">
        <v>317</v>
      </c>
      <c r="B74" s="49">
        <v>6176</v>
      </c>
      <c r="C74" s="48" t="s">
        <v>318</v>
      </c>
      <c r="D74" s="49">
        <v>0</v>
      </c>
      <c r="E74" s="51"/>
      <c r="F74" s="51"/>
      <c r="G74" s="51"/>
      <c r="H74" s="51"/>
      <c r="I74" s="51"/>
      <c r="J74" s="48" t="s">
        <v>87</v>
      </c>
      <c r="K74" s="48" t="s">
        <v>87</v>
      </c>
      <c r="L74" s="48" t="s">
        <v>87</v>
      </c>
      <c r="M74" s="4" t="s">
        <v>352</v>
      </c>
      <c r="N74" s="4" t="s">
        <v>26</v>
      </c>
      <c r="O74" s="4" t="s">
        <v>327</v>
      </c>
    </row>
    <row r="75" spans="1:15" s="28" customFormat="1" ht="15" customHeight="1" x14ac:dyDescent="0.25">
      <c r="A75" s="48" t="s">
        <v>319</v>
      </c>
      <c r="B75" s="49">
        <v>6171</v>
      </c>
      <c r="C75" s="48" t="s">
        <v>320</v>
      </c>
      <c r="D75" s="49">
        <v>5</v>
      </c>
      <c r="E75" s="51"/>
      <c r="F75" s="51"/>
      <c r="G75" s="51"/>
      <c r="H75" s="51"/>
      <c r="I75" s="51"/>
      <c r="J75" s="48" t="s">
        <v>87</v>
      </c>
      <c r="K75" s="48" t="s">
        <v>87</v>
      </c>
      <c r="L75" s="48" t="s">
        <v>87</v>
      </c>
      <c r="M75" s="29" t="s">
        <v>351</v>
      </c>
      <c r="N75" s="4" t="s">
        <v>27</v>
      </c>
      <c r="O75" s="4" t="s">
        <v>327</v>
      </c>
    </row>
    <row r="76" spans="1:15" s="28" customFormat="1" ht="15" customHeight="1" x14ac:dyDescent="0.25">
      <c r="A76" s="48" t="s">
        <v>321</v>
      </c>
      <c r="B76" s="49">
        <v>6172</v>
      </c>
      <c r="C76" s="48" t="s">
        <v>322</v>
      </c>
      <c r="D76" s="49">
        <v>9</v>
      </c>
      <c r="E76" s="51"/>
      <c r="F76" s="51"/>
      <c r="G76" s="51"/>
      <c r="H76" s="51"/>
      <c r="I76" s="51"/>
      <c r="J76" s="48" t="s">
        <v>87</v>
      </c>
      <c r="K76" s="48" t="s">
        <v>87</v>
      </c>
      <c r="L76" s="48" t="s">
        <v>87</v>
      </c>
      <c r="M76" s="29" t="s">
        <v>351</v>
      </c>
      <c r="N76" s="4" t="s">
        <v>27</v>
      </c>
      <c r="O76" s="4" t="s">
        <v>327</v>
      </c>
    </row>
    <row r="77" spans="1:15" s="28" customFormat="1" ht="15" customHeight="1" x14ac:dyDescent="0.25">
      <c r="A77" s="48" t="s">
        <v>87</v>
      </c>
      <c r="B77" s="49">
        <v>201</v>
      </c>
      <c r="C77" s="48" t="s">
        <v>212</v>
      </c>
      <c r="D77" s="49">
        <v>1480</v>
      </c>
      <c r="E77" s="51"/>
      <c r="F77" s="51"/>
      <c r="G77" s="51"/>
      <c r="H77" s="51"/>
      <c r="I77" s="51"/>
      <c r="J77" s="48" t="s">
        <v>87</v>
      </c>
      <c r="K77" s="48" t="s">
        <v>87</v>
      </c>
      <c r="L77" s="48" t="s">
        <v>87</v>
      </c>
      <c r="M77" s="4" t="s">
        <v>332</v>
      </c>
      <c r="N77" s="4"/>
      <c r="O77" s="4" t="s">
        <v>332</v>
      </c>
    </row>
    <row r="78" spans="1:15" s="28" customFormat="1" ht="15" customHeight="1" x14ac:dyDescent="0.25">
      <c r="A78" s="48" t="s">
        <v>87</v>
      </c>
      <c r="B78" s="49">
        <v>206</v>
      </c>
      <c r="C78" s="48" t="s">
        <v>213</v>
      </c>
      <c r="D78" s="49">
        <v>153</v>
      </c>
      <c r="E78" s="51"/>
      <c r="F78" s="51"/>
      <c r="G78" s="51"/>
      <c r="H78" s="51"/>
      <c r="I78" s="51"/>
      <c r="J78" s="48" t="s">
        <v>87</v>
      </c>
      <c r="K78" s="48" t="s">
        <v>87</v>
      </c>
      <c r="L78" s="48" t="s">
        <v>87</v>
      </c>
      <c r="M78" s="4" t="s">
        <v>332</v>
      </c>
      <c r="N78" s="4"/>
      <c r="O78" s="4" t="s">
        <v>332</v>
      </c>
    </row>
    <row r="79" spans="1:15" s="28" customFormat="1" ht="15" customHeight="1" x14ac:dyDescent="0.25">
      <c r="A79" s="48" t="s">
        <v>87</v>
      </c>
      <c r="B79" s="49">
        <v>203</v>
      </c>
      <c r="C79" s="48" t="s">
        <v>214</v>
      </c>
      <c r="D79" s="49">
        <v>65</v>
      </c>
      <c r="E79" s="51"/>
      <c r="F79" s="51"/>
      <c r="G79" s="51"/>
      <c r="H79" s="51"/>
      <c r="I79" s="51"/>
      <c r="J79" s="48" t="s">
        <v>87</v>
      </c>
      <c r="K79" s="48" t="s">
        <v>87</v>
      </c>
      <c r="L79" s="48" t="s">
        <v>87</v>
      </c>
      <c r="M79" s="4" t="s">
        <v>332</v>
      </c>
      <c r="N79" s="4"/>
      <c r="O79" s="4" t="s">
        <v>332</v>
      </c>
    </row>
    <row r="80" spans="1:15" s="28" customFormat="1" ht="15" customHeight="1" x14ac:dyDescent="0.25">
      <c r="A80" s="48" t="s">
        <v>87</v>
      </c>
      <c r="B80" s="49">
        <v>204</v>
      </c>
      <c r="C80" s="48" t="s">
        <v>215</v>
      </c>
      <c r="D80" s="49">
        <v>2</v>
      </c>
      <c r="E80" s="51"/>
      <c r="F80" s="51"/>
      <c r="G80" s="51"/>
      <c r="H80" s="51"/>
      <c r="I80" s="51"/>
      <c r="J80" s="48" t="s">
        <v>87</v>
      </c>
      <c r="K80" s="48" t="s">
        <v>87</v>
      </c>
      <c r="L80" s="48" t="s">
        <v>87</v>
      </c>
      <c r="M80" s="4" t="s">
        <v>332</v>
      </c>
      <c r="N80" s="4"/>
      <c r="O80" s="4" t="s">
        <v>332</v>
      </c>
    </row>
    <row r="81" spans="1:15" s="28" customFormat="1" ht="15" customHeight="1" x14ac:dyDescent="0.25">
      <c r="A81" s="48" t="s">
        <v>87</v>
      </c>
      <c r="B81" s="49">
        <v>202</v>
      </c>
      <c r="C81" s="48" t="s">
        <v>216</v>
      </c>
      <c r="D81" s="49">
        <v>92</v>
      </c>
      <c r="E81" s="51"/>
      <c r="F81" s="51"/>
      <c r="G81" s="51"/>
      <c r="H81" s="51"/>
      <c r="I81" s="51"/>
      <c r="J81" s="48" t="s">
        <v>87</v>
      </c>
      <c r="K81" s="48" t="s">
        <v>87</v>
      </c>
      <c r="L81" s="48" t="s">
        <v>87</v>
      </c>
      <c r="M81" s="4" t="s">
        <v>332</v>
      </c>
      <c r="N81" s="4"/>
      <c r="O81" s="4" t="s">
        <v>332</v>
      </c>
    </row>
    <row r="82" spans="1:15" s="28" customFormat="1" ht="15" customHeight="1" x14ac:dyDescent="0.25">
      <c r="A82" s="48" t="s">
        <v>87</v>
      </c>
      <c r="B82" s="49">
        <v>200</v>
      </c>
      <c r="C82" s="48" t="s">
        <v>217</v>
      </c>
      <c r="D82" s="49">
        <v>0</v>
      </c>
      <c r="E82" s="51"/>
      <c r="F82" s="51"/>
      <c r="G82" s="51"/>
      <c r="H82" s="51"/>
      <c r="I82" s="51"/>
      <c r="J82" s="48" t="s">
        <v>87</v>
      </c>
      <c r="K82" s="48" t="s">
        <v>87</v>
      </c>
      <c r="L82" s="48" t="s">
        <v>87</v>
      </c>
      <c r="M82" s="4" t="s">
        <v>332</v>
      </c>
      <c r="N82" s="4"/>
      <c r="O82" s="4" t="s">
        <v>332</v>
      </c>
    </row>
    <row r="83" spans="1:15" s="28" customFormat="1" ht="15" customHeight="1" x14ac:dyDescent="0.25">
      <c r="A83" s="48" t="s">
        <v>87</v>
      </c>
      <c r="B83" s="49">
        <v>207</v>
      </c>
      <c r="C83" s="48" t="s">
        <v>218</v>
      </c>
      <c r="D83" s="49">
        <v>1</v>
      </c>
      <c r="E83" s="51"/>
      <c r="F83" s="51"/>
      <c r="G83" s="51"/>
      <c r="H83" s="51"/>
      <c r="I83" s="51"/>
      <c r="J83" s="48" t="s">
        <v>87</v>
      </c>
      <c r="K83" s="48" t="s">
        <v>87</v>
      </c>
      <c r="L83" s="48" t="s">
        <v>87</v>
      </c>
      <c r="M83" s="4" t="s">
        <v>332</v>
      </c>
      <c r="N83" s="4"/>
      <c r="O83" s="4" t="s">
        <v>332</v>
      </c>
    </row>
    <row r="84" spans="1:15" s="31" customFormat="1" ht="12.75" x14ac:dyDescent="0.2">
      <c r="A84" s="30">
        <f>COUNTIF(A17:A83,"g*")</f>
        <v>48</v>
      </c>
      <c r="B84" s="30"/>
      <c r="C84" s="30"/>
      <c r="D84" s="30"/>
      <c r="E84" s="30">
        <f>COUNTA(E17:E83)</f>
        <v>27</v>
      </c>
      <c r="F84" s="30"/>
      <c r="G84" s="30"/>
      <c r="H84" s="30"/>
      <c r="I84" s="30"/>
      <c r="J84" s="30">
        <f>COUNTIF($J$17:$J$83,"high")</f>
        <v>10</v>
      </c>
      <c r="K84" s="30"/>
      <c r="L84" s="30">
        <f>COUNTIF($L$17:$L$29,"high")</f>
        <v>2</v>
      </c>
      <c r="M84" s="30"/>
    </row>
    <row r="85" spans="1:15" s="31" customFormat="1" ht="12.75" x14ac:dyDescent="0.2">
      <c r="A85" s="30" t="s">
        <v>219</v>
      </c>
      <c r="B85" s="30"/>
      <c r="C85" s="30"/>
      <c r="D85" s="30"/>
      <c r="E85" s="30" t="s">
        <v>220</v>
      </c>
      <c r="F85" s="30"/>
      <c r="G85" s="30"/>
      <c r="H85" s="30"/>
      <c r="I85" s="30"/>
      <c r="J85" s="30">
        <f>COUNTIF($J$17:$J$83,"mod*")</f>
        <v>3</v>
      </c>
      <c r="K85" s="30"/>
      <c r="L85" s="30">
        <f>COUNTIF($L$17:$L$29,"mod*")</f>
        <v>11</v>
      </c>
      <c r="M85" s="30"/>
    </row>
    <row r="86" spans="1:15" s="31" customFormat="1" ht="12.75" x14ac:dyDescent="0.2">
      <c r="A86" s="30"/>
      <c r="B86" s="30"/>
      <c r="C86" s="30"/>
      <c r="D86" s="30"/>
      <c r="E86" s="30"/>
      <c r="F86" s="30"/>
      <c r="G86" s="30"/>
      <c r="H86" s="30"/>
      <c r="I86" s="30"/>
      <c r="J86" s="30">
        <f>COUNTIF($J$17:$J$83,"low")</f>
        <v>14</v>
      </c>
      <c r="K86" s="30"/>
      <c r="L86" s="30">
        <f>COUNTIF($L$17:$L$29,"low")</f>
        <v>0</v>
      </c>
      <c r="M86" s="30"/>
    </row>
    <row r="87" spans="1:15" s="31" customFormat="1" ht="12.75" x14ac:dyDescent="0.2">
      <c r="A87" s="30"/>
      <c r="B87" s="30"/>
      <c r="C87" s="30"/>
      <c r="D87" s="30"/>
      <c r="E87" s="30"/>
      <c r="F87" s="30"/>
      <c r="G87" s="30"/>
      <c r="H87" s="30"/>
      <c r="I87" s="30"/>
      <c r="J87" s="30">
        <f>SUM(J84:J86)</f>
        <v>27</v>
      </c>
      <c r="K87" s="30"/>
      <c r="L87" s="30">
        <f>SUM(L84:L86)</f>
        <v>13</v>
      </c>
      <c r="M87" s="30"/>
    </row>
    <row r="88" spans="1:15" s="31" customFormat="1" ht="12.75" x14ac:dyDescent="0.2">
      <c r="A88" s="30"/>
      <c r="B88" s="30"/>
      <c r="C88" s="30"/>
      <c r="D88" s="30"/>
      <c r="E88" s="30"/>
      <c r="F88" s="30"/>
      <c r="G88" s="30"/>
      <c r="H88" s="30"/>
      <c r="I88" s="30"/>
      <c r="J88" s="30"/>
      <c r="K88" s="30"/>
      <c r="L88" s="30">
        <f>COUNTIF($L$30:$L$83,"high")</f>
        <v>0</v>
      </c>
      <c r="M88" s="30"/>
    </row>
    <row r="89" spans="1:15" s="31" customFormat="1" ht="12.75" x14ac:dyDescent="0.2">
      <c r="A89" s="30"/>
      <c r="B89" s="30"/>
      <c r="C89" s="30"/>
      <c r="D89" s="30"/>
      <c r="E89" s="30"/>
      <c r="F89" s="30"/>
      <c r="G89" s="30"/>
      <c r="H89" s="30"/>
      <c r="I89" s="30"/>
      <c r="J89" s="30"/>
      <c r="K89" s="30"/>
      <c r="L89" s="30">
        <f>COUNTIF($L$30:$L$83,"mod*")</f>
        <v>0</v>
      </c>
      <c r="M89" s="30"/>
    </row>
    <row r="90" spans="1:15" s="31" customFormat="1" ht="12.75" x14ac:dyDescent="0.2">
      <c r="A90" s="30"/>
      <c r="B90" s="30"/>
      <c r="C90" s="30"/>
      <c r="D90" s="30"/>
      <c r="E90" s="30"/>
      <c r="F90" s="30"/>
      <c r="G90" s="30"/>
      <c r="H90" s="30"/>
      <c r="I90" s="30"/>
      <c r="J90" s="30"/>
      <c r="K90" s="30"/>
      <c r="L90" s="30">
        <f>COUNTIF($L$30:$L$83,"low")</f>
        <v>0</v>
      </c>
      <c r="M90" s="30"/>
    </row>
    <row r="91" spans="1:15" s="31" customFormat="1" ht="12.75" x14ac:dyDescent="0.2">
      <c r="A91" s="30"/>
      <c r="B91" s="30"/>
      <c r="C91" s="30"/>
      <c r="D91" s="30"/>
      <c r="E91" s="30"/>
      <c r="F91" s="30"/>
      <c r="G91" s="30"/>
      <c r="H91" s="30"/>
      <c r="I91" s="30"/>
      <c r="J91" s="30"/>
      <c r="K91" s="30"/>
      <c r="L91" s="30">
        <f>SUM(L88:L90)</f>
        <v>0</v>
      </c>
      <c r="M91" s="30"/>
    </row>
  </sheetData>
  <autoFilter ref="C16:P16"/>
  <dataValidations count="1">
    <dataValidation type="list" allowBlank="1" showInputMessage="1" showErrorMessage="1" sqref="N17:N83">
      <formula1>MappingConsiderations</formula1>
    </dataValidation>
  </dataValidations>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1" sqref="B1:B5"/>
    </sheetView>
  </sheetViews>
  <sheetFormatPr defaultRowHeight="15" x14ac:dyDescent="0.25"/>
  <cols>
    <col min="2" max="2" width="59.5703125" customWidth="1"/>
  </cols>
  <sheetData>
    <row r="1" spans="2:2" x14ac:dyDescent="0.25">
      <c r="B1" s="5" t="s">
        <v>24</v>
      </c>
    </row>
    <row r="2" spans="2:2" ht="30" x14ac:dyDescent="0.25">
      <c r="B2" s="5" t="s">
        <v>25</v>
      </c>
    </row>
    <row r="3" spans="2:2" ht="30" x14ac:dyDescent="0.25">
      <c r="B3" s="1" t="s">
        <v>26</v>
      </c>
    </row>
    <row r="4" spans="2:2" ht="30" x14ac:dyDescent="0.25">
      <c r="B4" s="1" t="s">
        <v>27</v>
      </c>
    </row>
    <row r="5" spans="2:2" x14ac:dyDescent="0.25">
      <c r="B5" s="1" t="s">
        <v>28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2015-07-09T23:31:20Z</dcterms:modified>
</cp:coreProperties>
</file>